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ASHS,EZS,EPS 2026-2027 soutěž\"/>
    </mc:Choice>
  </mc:AlternateContent>
  <bookViews>
    <workbookView xWindow="0" yWindow="0" windowWidth="0" windowHeight="0"/>
  </bookViews>
  <sheets>
    <sheet name="Rekapitulace stavby" sheetId="1" r:id="rId1"/>
    <sheet name="02.1 - servisní úkony" sheetId="2" r:id="rId2"/>
    <sheet name="02.2. - práce a dodávky UOŽI" sheetId="3" r:id="rId3"/>
    <sheet name="02.3. - práce a dodávky URS" sheetId="4" r:id="rId4"/>
    <sheet name="02.4. - VON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'02.1 - servisní úkony'!$C$85:$K$107</definedName>
    <definedName name="_xlnm.Print_Area" localSheetId="1">'02.1 - servisní úkony'!$C$4:$J$41,'02.1 - servisní úkony'!$C$71:$K$107</definedName>
    <definedName name="_xlnm.Print_Titles" localSheetId="1">'02.1 - servisní úkony'!$85:$85</definedName>
    <definedName name="_xlnm._FilterDatabase" localSheetId="2" hidden="1">'02.2. - práce a dodávky UOŽI'!$C$85:$K$181</definedName>
    <definedName name="_xlnm.Print_Area" localSheetId="2">'02.2. - práce a dodávky UOŽI'!$C$4:$J$41,'02.2. - práce a dodávky UOŽI'!$C$71:$K$181</definedName>
    <definedName name="_xlnm.Print_Titles" localSheetId="2">'02.2. - práce a dodávky UOŽI'!$85:$85</definedName>
    <definedName name="_xlnm._FilterDatabase" localSheetId="3" hidden="1">'02.3. - práce a dodávky URS'!$C$87:$K$109</definedName>
    <definedName name="_xlnm.Print_Area" localSheetId="3">'02.3. - práce a dodávky URS'!$C$4:$J$41,'02.3. - práce a dodávky URS'!$C$73:$K$109</definedName>
    <definedName name="_xlnm.Print_Titles" localSheetId="3">'02.3. - práce a dodávky URS'!$87:$87</definedName>
    <definedName name="_xlnm._FilterDatabase" localSheetId="4" hidden="1">'02.4. - VON'!$C$85:$K$90</definedName>
    <definedName name="_xlnm.Print_Area" localSheetId="4">'02.4. - VON'!$C$4:$J$41,'02.4. - VON'!$C$71:$K$90</definedName>
    <definedName name="_xlnm.Print_Titles" localSheetId="4">'02.4. - VON'!$85:$85</definedName>
  </definedNames>
  <calcPr/>
</workbook>
</file>

<file path=xl/calcChain.xml><?xml version="1.0" encoding="utf-8"?>
<calcChain xmlns="http://schemas.openxmlformats.org/spreadsheetml/2006/main">
  <c i="5" l="1" r="J39"/>
  <c r="J38"/>
  <c i="1" r="AY59"/>
  <c i="5" r="J37"/>
  <c i="1" r="AX59"/>
  <c i="5" r="BI88"/>
  <c r="BH88"/>
  <c r="BG88"/>
  <c r="BF88"/>
  <c r="T88"/>
  <c r="T87"/>
  <c r="T86"/>
  <c r="R88"/>
  <c r="R87"/>
  <c r="R86"/>
  <c r="P88"/>
  <c r="P87"/>
  <c r="P86"/>
  <c i="1" r="AU59"/>
  <c i="5" r="J83"/>
  <c r="F82"/>
  <c r="F80"/>
  <c r="E78"/>
  <c r="J59"/>
  <c r="F58"/>
  <c r="F56"/>
  <c r="E54"/>
  <c r="J23"/>
  <c r="E23"/>
  <c r="J82"/>
  <c r="J22"/>
  <c r="J20"/>
  <c r="E20"/>
  <c r="F83"/>
  <c r="J19"/>
  <c r="J14"/>
  <c r="J56"/>
  <c r="E7"/>
  <c r="E50"/>
  <c i="4" r="J39"/>
  <c r="J38"/>
  <c i="1" r="AY58"/>
  <c i="4" r="J37"/>
  <c i="1" r="AX58"/>
  <c i="4"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5"/>
  <c r="F84"/>
  <c r="F82"/>
  <c r="E80"/>
  <c r="J59"/>
  <c r="F58"/>
  <c r="F56"/>
  <c r="E54"/>
  <c r="J23"/>
  <c r="E23"/>
  <c r="J84"/>
  <c r="J22"/>
  <c r="J20"/>
  <c r="E20"/>
  <c r="F85"/>
  <c r="J19"/>
  <c r="J14"/>
  <c r="J56"/>
  <c r="E7"/>
  <c r="E50"/>
  <c i="3" r="J39"/>
  <c r="J38"/>
  <c i="1" r="AY57"/>
  <c i="3" r="J37"/>
  <c i="1" r="AX57"/>
  <c i="3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82"/>
  <c r="J22"/>
  <c r="J20"/>
  <c r="E20"/>
  <c r="F83"/>
  <c r="J19"/>
  <c r="J14"/>
  <c r="J80"/>
  <c r="E7"/>
  <c r="E74"/>
  <c i="2" r="J39"/>
  <c r="J38"/>
  <c i="1" r="AY56"/>
  <c i="2" r="J37"/>
  <c i="1" r="AX56"/>
  <c i="2"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50"/>
  <c i="1" r="L50"/>
  <c r="AM50"/>
  <c r="AM49"/>
  <c r="L49"/>
  <c r="AM47"/>
  <c r="L47"/>
  <c r="L45"/>
  <c r="L44"/>
  <c i="2" r="BK88"/>
  <c r="BK102"/>
  <c i="3" r="BK103"/>
  <c r="BK89"/>
  <c r="BK151"/>
  <c r="BK145"/>
  <c r="BK168"/>
  <c r="J168"/>
  <c r="J115"/>
  <c r="J131"/>
  <c r="J158"/>
  <c r="J107"/>
  <c i="4" r="J97"/>
  <c i="2" r="BK106"/>
  <c r="J100"/>
  <c i="3" r="J121"/>
  <c r="J119"/>
  <c r="BK141"/>
  <c r="BK111"/>
  <c r="J164"/>
  <c r="BK172"/>
  <c r="BK91"/>
  <c r="BK117"/>
  <c r="BK170"/>
  <c r="BK127"/>
  <c r="J135"/>
  <c i="4" r="BK93"/>
  <c i="5" r="F38"/>
  <c i="1" r="BC59"/>
  <c i="2" r="J96"/>
  <c r="BK92"/>
  <c r="BK96"/>
  <c i="3" r="BK97"/>
  <c r="BK174"/>
  <c r="J127"/>
  <c r="J87"/>
  <c r="BK147"/>
  <c r="BK113"/>
  <c r="J143"/>
  <c r="BK176"/>
  <c r="J180"/>
  <c r="J176"/>
  <c r="J162"/>
  <c i="4" r="BK97"/>
  <c r="BK103"/>
  <c i="5" r="F37"/>
  <c i="1" r="BB59"/>
  <c i="2" r="J102"/>
  <c r="BK100"/>
  <c r="J94"/>
  <c i="3" r="J95"/>
  <c r="BK129"/>
  <c r="J174"/>
  <c r="BK119"/>
  <c r="J133"/>
  <c r="J113"/>
  <c r="BK121"/>
  <c r="BK156"/>
  <c r="J149"/>
  <c r="J137"/>
  <c i="4" r="J107"/>
  <c i="5" r="F39"/>
  <c i="1" r="BD59"/>
  <c i="2" r="BK90"/>
  <c r="BK104"/>
  <c r="J90"/>
  <c i="3" r="BK139"/>
  <c r="J145"/>
  <c r="J172"/>
  <c r="BK109"/>
  <c r="J125"/>
  <c r="BK99"/>
  <c r="J147"/>
  <c r="J111"/>
  <c r="BK93"/>
  <c r="BK166"/>
  <c r="J103"/>
  <c i="4" r="J93"/>
  <c i="3" r="BK154"/>
  <c r="J89"/>
  <c r="BK137"/>
  <c r="J154"/>
  <c r="J141"/>
  <c r="BK95"/>
  <c r="BK164"/>
  <c r="BK133"/>
  <c i="4" r="BK100"/>
  <c i="2" r="J98"/>
  <c r="BK94"/>
  <c r="J92"/>
  <c i="3" r="BK123"/>
  <c r="J166"/>
  <c r="J129"/>
  <c r="BK115"/>
  <c r="BK143"/>
  <c r="BK101"/>
  <c r="BK178"/>
  <c r="J117"/>
  <c i="4" r="J91"/>
  <c r="BK107"/>
  <c i="1" r="AS55"/>
  <c i="2" r="J104"/>
  <c i="3" r="BK162"/>
  <c r="J109"/>
  <c r="BK135"/>
  <c r="J139"/>
  <c r="J156"/>
  <c r="BK158"/>
  <c r="J105"/>
  <c r="J97"/>
  <c r="BK131"/>
  <c r="BK87"/>
  <c i="4" r="J100"/>
  <c r="J89"/>
  <c i="5" r="J36"/>
  <c i="1" r="AW59"/>
  <c i="3" r="J123"/>
  <c r="J99"/>
  <c r="BK180"/>
  <c r="BK125"/>
  <c r="BK149"/>
  <c r="J160"/>
  <c r="BK105"/>
  <c i="4" r="BK89"/>
  <c i="5" r="J88"/>
  <c i="2" r="J106"/>
  <c r="BK98"/>
  <c r="J88"/>
  <c i="3" r="J101"/>
  <c r="BK160"/>
  <c r="J151"/>
  <c r="J170"/>
  <c r="J178"/>
  <c r="BK107"/>
  <c r="J91"/>
  <c r="J93"/>
  <c i="4" r="J103"/>
  <c r="BK91"/>
  <c i="5" r="BK88"/>
  <c i="3" l="1" r="BK153"/>
  <c r="J153"/>
  <c r="J64"/>
  <c i="2" r="P87"/>
  <c r="P86"/>
  <c i="1" r="AU56"/>
  <c i="4" r="P96"/>
  <c r="P95"/>
  <c r="P88"/>
  <c i="1" r="AU58"/>
  <c i="4" r="BK96"/>
  <c r="J96"/>
  <c r="J65"/>
  <c i="2" r="T87"/>
  <c r="T86"/>
  <c i="4" r="T96"/>
  <c r="T95"/>
  <c r="T88"/>
  <c i="3" r="P153"/>
  <c r="P86"/>
  <c i="1" r="AU57"/>
  <c i="2" r="BK87"/>
  <c r="J87"/>
  <c r="J64"/>
  <c i="3" r="T153"/>
  <c r="T86"/>
  <c i="2" r="R87"/>
  <c r="R86"/>
  <c i="3" r="R153"/>
  <c r="R86"/>
  <c i="4" r="R96"/>
  <c r="R95"/>
  <c r="R88"/>
  <c i="3" r="BK86"/>
  <c r="J86"/>
  <c i="4" r="BK106"/>
  <c r="J106"/>
  <c r="J66"/>
  <c i="5" r="BK87"/>
  <c r="J87"/>
  <c r="J64"/>
  <c r="J58"/>
  <c i="4" r="BK95"/>
  <c r="J95"/>
  <c r="J64"/>
  <c i="5" r="F59"/>
  <c r="E74"/>
  <c r="J80"/>
  <c r="BE88"/>
  <c i="4" r="BE93"/>
  <c r="E76"/>
  <c r="BE91"/>
  <c r="BE97"/>
  <c r="J82"/>
  <c r="F59"/>
  <c r="BE100"/>
  <c r="BE107"/>
  <c r="BE89"/>
  <c r="J58"/>
  <c r="BE103"/>
  <c i="3" r="J56"/>
  <c r="BE93"/>
  <c r="BE95"/>
  <c r="BE101"/>
  <c r="BE117"/>
  <c r="BE123"/>
  <c r="BE99"/>
  <c r="BE105"/>
  <c r="BE107"/>
  <c r="BE111"/>
  <c r="BE129"/>
  <c r="BE141"/>
  <c r="E50"/>
  <c r="F59"/>
  <c r="BE91"/>
  <c r="BE109"/>
  <c r="BE119"/>
  <c r="BE158"/>
  <c r="BE172"/>
  <c r="J58"/>
  <c r="BE89"/>
  <c r="BE113"/>
  <c r="BE127"/>
  <c r="BE133"/>
  <c r="BE178"/>
  <c r="BE180"/>
  <c r="BE131"/>
  <c r="BE139"/>
  <c r="BE160"/>
  <c r="BE162"/>
  <c r="BE174"/>
  <c r="BE115"/>
  <c r="BE135"/>
  <c r="BE166"/>
  <c r="BE168"/>
  <c r="BE170"/>
  <c r="BE97"/>
  <c r="BE137"/>
  <c r="BE143"/>
  <c r="BE154"/>
  <c r="BE156"/>
  <c r="BE164"/>
  <c r="BE176"/>
  <c i="2" r="BK86"/>
  <c r="J86"/>
  <c r="J63"/>
  <c i="3" r="BE87"/>
  <c r="BE103"/>
  <c r="BE121"/>
  <c r="BE125"/>
  <c r="BE145"/>
  <c r="BE147"/>
  <c r="BE149"/>
  <c r="BE151"/>
  <c i="2" r="F59"/>
  <c r="E74"/>
  <c r="J56"/>
  <c r="J82"/>
  <c r="BE90"/>
  <c r="BE102"/>
  <c r="BE88"/>
  <c r="BE106"/>
  <c r="BE92"/>
  <c r="BE96"/>
  <c r="BE98"/>
  <c r="BE100"/>
  <c r="BE94"/>
  <c r="BE104"/>
  <c i="1" r="AS54"/>
  <c i="4" r="J36"/>
  <c i="1" r="AW58"/>
  <c i="3" r="F37"/>
  <c i="1" r="BB57"/>
  <c i="2" r="F36"/>
  <c i="1" r="BA56"/>
  <c i="4" r="F38"/>
  <c i="1" r="BC58"/>
  <c i="2" r="F39"/>
  <c i="1" r="BD56"/>
  <c i="4" r="F36"/>
  <c i="1" r="BA58"/>
  <c i="2" r="F37"/>
  <c i="1" r="BB56"/>
  <c i="4" r="F39"/>
  <c i="1" r="BD58"/>
  <c i="3" r="J36"/>
  <c i="1" r="AW57"/>
  <c i="3" r="F38"/>
  <c i="1" r="BC57"/>
  <c i="3" r="J32"/>
  <c i="2" r="J36"/>
  <c i="1" r="AW56"/>
  <c i="4" r="F37"/>
  <c i="1" r="BB58"/>
  <c i="5" r="F35"/>
  <c i="1" r="AZ59"/>
  <c i="2" r="F38"/>
  <c i="1" r="BC56"/>
  <c i="5" r="F36"/>
  <c i="1" r="BA59"/>
  <c i="3" r="F36"/>
  <c i="1" r="BA57"/>
  <c i="3" r="F39"/>
  <c i="1" r="BD57"/>
  <c l="1" r="AG57"/>
  <c i="3" r="J63"/>
  <c i="5" r="BK86"/>
  <c r="J86"/>
  <c r="J63"/>
  <c i="4" r="BK88"/>
  <c r="J88"/>
  <c r="J63"/>
  <c i="2" r="F35"/>
  <c i="1" r="AZ56"/>
  <c i="3" r="J35"/>
  <c i="1" r="AV57"/>
  <c r="AT57"/>
  <c r="AN57"/>
  <c r="BC55"/>
  <c r="AY55"/>
  <c r="AU55"/>
  <c r="AU54"/>
  <c i="3" r="F35"/>
  <c i="1" r="AZ57"/>
  <c i="2" r="J32"/>
  <c i="1" r="AG56"/>
  <c i="4" r="J35"/>
  <c i="1" r="AV58"/>
  <c r="AT58"/>
  <c r="BB55"/>
  <c r="BB54"/>
  <c r="AX54"/>
  <c i="2" r="J35"/>
  <c i="1" r="AV56"/>
  <c r="AT56"/>
  <c i="5" r="J35"/>
  <c i="1" r="AV59"/>
  <c r="AT59"/>
  <c i="4" r="F35"/>
  <c i="1" r="AZ58"/>
  <c r="BA55"/>
  <c r="BA54"/>
  <c r="W30"/>
  <c r="BD55"/>
  <c r="BD54"/>
  <c r="W33"/>
  <c l="1" r="AN56"/>
  <c i="3" r="J41"/>
  <c i="2" r="J41"/>
  <c i="5" r="J32"/>
  <c i="1" r="AG59"/>
  <c i="4" r="J32"/>
  <c i="1" r="AG58"/>
  <c r="AG55"/>
  <c r="AG54"/>
  <c r="AK26"/>
  <c r="AZ55"/>
  <c r="AV55"/>
  <c r="BC54"/>
  <c r="W32"/>
  <c r="AX55"/>
  <c r="AW54"/>
  <c r="AK30"/>
  <c r="W31"/>
  <c r="AW55"/>
  <c i="5" l="1" r="J41"/>
  <c i="4" r="J41"/>
  <c i="1" r="AN58"/>
  <c r="AN59"/>
  <c r="AY54"/>
  <c r="AT55"/>
  <c r="AZ54"/>
  <c r="W29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<sst xmlns="http://schemas.openxmlformats.org/spreadsheetml/2006/main">
  <si>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</si>
  <si>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</si>
  <si>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</si>
  <si>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</si>
  <si>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</si>
  <si>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{185d6eaf-e7e5-4bed-a55b-a0308b4a119e}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</si>
  <si>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</si>
  <si>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</si>
  <si>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</si>
  <si>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</si>
  <si>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</si>
  <si>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</si>
  <si>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</si>
  <si>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</si>
  <si>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rijen2025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</si>
  <si>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</si>
  <si>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</si>
  <si>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a revize EZS, EPS, ASHS v obvodu SSZT OŘ UNL 2026-2027 - část 2 - EPS</t>
  </si>
  <si>
    <t>KSO:</t>
  </si>
  <si>
    <t/>
  </si>
  <si>
    <t>CC-CZ:</t>
  </si>
  <si>
    <t>Místo:</t>
  </si>
  <si>
    <t xml:space="preserve"> </t>
  </si>
  <si>
    <t>Datum:</t>
  </si>
  <si>
    <t>20. 10. 2025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</si>
  <si>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</si>
  <si>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</si>
  <si>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</si>
  <si>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</si>
  <si>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</si>
  <si>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</si>
  <si>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</si>
  <si>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</si>
  <si>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</si>
  <si>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</si>
  <si>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</si>
  <si>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</si>
  <si>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</si>
  <si>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</si>
  <si>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</si>
  <si>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</si>
  <si>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</si>
  <si>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</si>
  <si>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</si>
  <si>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</si>
  <si>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</si>
  <si>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</si>
  <si>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</si>
  <si>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</si>
  <si>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</si>
  <si>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</si>
  <si>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</si>
  <si>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</si>
  <si>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</si>
  <si>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</si>
  <si>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</si>
  <si>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</si>
  <si>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</si>
  <si>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</si>
  <si>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</si>
  <si>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</si>
  <si>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</si>
  <si>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</si>
  <si>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</si>
  <si>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</si>
  <si>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</si>
  <si>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</si>
  <si>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</si>
  <si>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</si>
  <si>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</si>
  <si>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</si>
  <si>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</si>
  <si>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</si>
  <si>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</si>
  <si>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</si>
  <si>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</si>
  <si>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EPS</t>
  </si>
  <si>
    <t>STA</t>
  </si>
  <si>
    <t>1</t>
  </si>
  <si>
    <t>{1dffb633-f26a-4578-afb4-b95b2fd29507}</t>
  </si>
  <si>
    <t>2</t>
  </si>
  <si>
    <t>/</t>
  </si>
  <si>
    <t>02.1</t>
  </si>
  <si>
    <t>servisní úkony</t>
  </si>
  <si>
    <t>Soupis</t>
  </si>
  <si>
    <t>{520c47a1-d53a-4409-81d6-06a9fc04280a}</t>
  </si>
  <si>
    <t>02.2.</t>
  </si>
  <si>
    <t>práce a dodávky UOŽI</t>
  </si>
  <si>
    <t>{23f69034-8e59-48a8-9264-09a4f353b69d}</t>
  </si>
  <si>
    <t>02.3.</t>
  </si>
  <si>
    <t>práce a dodávky URS</t>
  </si>
  <si>
    <t>{53fa92a0-18a8-47e2-8735-7b5e0c63de13}</t>
  </si>
  <si>
    <t>02.4.</t>
  </si>
  <si>
    <t>VON</t>
  </si>
  <si>
    <t>{79afc15d-a211-467f-8e0d-8d7397c0b500}</t>
  </si>
  <si>
    <t>KRYCÍ LIST SOUPISU PRACÍ</t>
  </si>
  <si>
    <t>Objekt:</t>
  </si>
  <si>
    <t>02 - EPS</t>
  </si>
  <si>
    <t>Soupis:</t>
  </si>
  <si>
    <t>02.1 - servisní úkony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</si>
  <si>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</si>
  <si>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</si>
  <si>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</si>
  <si>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</si>
  <si>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</si>
  <si>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</si>
  <si>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</si>
  <si>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</si>
  <si>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</si>
  <si>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</si>
  <si>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</si>
  <si>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</si>
  <si>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</si>
  <si>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</si>
  <si>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</si>
  <si>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</si>
  <si>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</si>
  <si>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</si>
  <si>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</si>
  <si>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</si>
  <si>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</si>
  <si>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</si>
  <si>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</si>
  <si>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7598045105</t>
  </si>
  <si>
    <t>Revize požární ústředny 1 smyčka</t>
  </si>
  <si>
    <t>kus</t>
  </si>
  <si>
    <t>512</t>
  </si>
  <si>
    <t>752257720</t>
  </si>
  <si>
    <t>PP</t>
  </si>
  <si>
    <t>Revize požární ústředny 1 smyčka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</si>
  <si>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7598045110</t>
  </si>
  <si>
    <t>Revize požární ústředny do 8 smyček</t>
  </si>
  <si>
    <t>-1075117237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</si>
  <si>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</si>
  <si>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3</t>
  </si>
  <si>
    <t>7598045115</t>
  </si>
  <si>
    <t>Revize požární ústředny do 16 smyček</t>
  </si>
  <si>
    <t>1036068004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</si>
  <si>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</si>
  <si>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7598045120</t>
  </si>
  <si>
    <t>Revize požární ústředny do 24 smyček</t>
  </si>
  <si>
    <t>-552934206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</si>
  <si>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</si>
  <si>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5</t>
  </si>
  <si>
    <t>7598045125</t>
  </si>
  <si>
    <t>Revize požární ústředny do 32 smyček</t>
  </si>
  <si>
    <t>854628267</t>
  </si>
  <si>
    <t>Revize požární ústředny do 32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</si>
  <si>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6</t>
  </si>
  <si>
    <t>7598045130</t>
  </si>
  <si>
    <t>Revize požární ústředny do 48 smyček</t>
  </si>
  <si>
    <t>-1342262721</t>
  </si>
  <si>
    <t>Revize požární ústředny do 48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</si>
  <si>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</t>
  </si>
  <si>
    <t>7598045140</t>
  </si>
  <si>
    <t>Revize hlásiče tlačítkového</t>
  </si>
  <si>
    <t>1739084947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</si>
  <si>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</si>
  <si>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8</t>
  </si>
  <si>
    <t>7598045150</t>
  </si>
  <si>
    <t>Revize hlásiče požárního</t>
  </si>
  <si>
    <t>-507112574</t>
  </si>
  <si>
    <t>Revize hlásiče požárního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</si>
  <si>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9</t>
  </si>
  <si>
    <t>7598045155</t>
  </si>
  <si>
    <t>Revize signalizačního panelu do 8 smyček</t>
  </si>
  <si>
    <t>-1642933509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</si>
  <si>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</si>
  <si>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10</t>
  </si>
  <si>
    <t>7598045165</t>
  </si>
  <si>
    <t>Revize signalizačního panelu do 32 smyček</t>
  </si>
  <si>
    <t>1700508264</t>
  </si>
  <si>
    <t>Revize signalizačního panelu do 32 smyček - očištění panelu včetně vnitřku, vizuální kontrola tlačítek, přepínačů, vodičů a svorkovnice, elektrická kontrola světelných a zvukových signalizačních prostředků, kontrola přenosu signálů z PÚ na panel</t>
  </si>
  <si>
    <t>02.2. - práce a dodávky UOŽI</t>
  </si>
  <si>
    <t>M</t>
  </si>
  <si>
    <t>7596410010</t>
  </si>
  <si>
    <t>Ústředny Ústředna analogová - 256 adres</t>
  </si>
  <si>
    <t>Sborník UOŽI 01 2025</t>
  </si>
  <si>
    <t>775882891</t>
  </si>
  <si>
    <t>7596410120</t>
  </si>
  <si>
    <t>Ústředny SW konfigurační pro MHU 115 "po proškol.+smlouva"</t>
  </si>
  <si>
    <t>262144</t>
  </si>
  <si>
    <t>-1576477040</t>
  </si>
  <si>
    <t>7596460370</t>
  </si>
  <si>
    <t>Náhradní díly k EPS MHU 110 Deska zdroje - HW 3</t>
  </si>
  <si>
    <t>-666565200</t>
  </si>
  <si>
    <t>7596480015</t>
  </si>
  <si>
    <t>Měřící, zkušební a montážní přípravky a kabely Zkušební plyn SOLO A3-001 k MHY 506</t>
  </si>
  <si>
    <t>1562593701</t>
  </si>
  <si>
    <t>7596430010</t>
  </si>
  <si>
    <t>Sirény a majáky Siréna (certifikovaná - CPD) 9-28Vss, 102 dB, odběr 16mA/24V, IP 65, vysoká patice, rudá</t>
  </si>
  <si>
    <t>1577333047</t>
  </si>
  <si>
    <t>7596480420</t>
  </si>
  <si>
    <t>Měřící, zkušební a montážní přípravky a kabely Oranžový stíněný kabel 2x2x0,8, B2caS1D0</t>
  </si>
  <si>
    <t>-1708172389</t>
  </si>
  <si>
    <t>7596460010</t>
  </si>
  <si>
    <t>Náhradní díly k EPS Deska linková - 128 adres</t>
  </si>
  <si>
    <t>2103963583</t>
  </si>
  <si>
    <t>7596460020</t>
  </si>
  <si>
    <t>Náhradní díly k EPS Deska smyčková - 4 konvenční smyčky</t>
  </si>
  <si>
    <t>-1678205074</t>
  </si>
  <si>
    <t>7596460300</t>
  </si>
  <si>
    <t>Náhradní díly k EPS MHU 109 Deska smyček MHU 109 vč. procesoru a paměti (D647)</t>
  </si>
  <si>
    <t>-489500821</t>
  </si>
  <si>
    <t>7596460350</t>
  </si>
  <si>
    <t>Náhradní díly k EPS MHU 110 Deska systémová - HW 2</t>
  </si>
  <si>
    <t>-1578438552</t>
  </si>
  <si>
    <t>11</t>
  </si>
  <si>
    <t>7596460355</t>
  </si>
  <si>
    <t>Náhradní díly k EPS MHU 110 Deska systémová - HW 3</t>
  </si>
  <si>
    <t>1040510439</t>
  </si>
  <si>
    <t>7596460030</t>
  </si>
  <si>
    <t>Náhradní díly k EPS Deska pro připojení tabla,OPPO,ZDP,vstupně/výstupnívh prvků</t>
  </si>
  <si>
    <t>-2137057966</t>
  </si>
  <si>
    <t>13</t>
  </si>
  <si>
    <t>7596460450</t>
  </si>
  <si>
    <t>Náhradní díly k EPS MHU 113 Deska smyček</t>
  </si>
  <si>
    <t>792331283</t>
  </si>
  <si>
    <t>14</t>
  </si>
  <si>
    <t>7596460455</t>
  </si>
  <si>
    <t>Náhradní díly k EPS MHU 113 Deska síťová</t>
  </si>
  <si>
    <t>833415301</t>
  </si>
  <si>
    <t>15</t>
  </si>
  <si>
    <t>7596460380</t>
  </si>
  <si>
    <t>Náhradní díly k EPS MHU 110 Deska linková MHU 110/111</t>
  </si>
  <si>
    <t>-1415227694</t>
  </si>
  <si>
    <t>16</t>
  </si>
  <si>
    <t>7596460060</t>
  </si>
  <si>
    <t>Náhradní díly k EPS Sklo velké 8x8 k tlačítkovým hlásičům MHA 108,141,901,902,</t>
  </si>
  <si>
    <t>-464214746</t>
  </si>
  <si>
    <t>17</t>
  </si>
  <si>
    <t>7596490010</t>
  </si>
  <si>
    <t>Ostatní Provozní kniha Provozní kniha EPS, LDP, ASHS</t>
  </si>
  <si>
    <t>1553102930</t>
  </si>
  <si>
    <t>18</t>
  </si>
  <si>
    <t>7492502570</t>
  </si>
  <si>
    <t>Kabely, vodiče, šňůry Cu - nn Kabel silový Cu, ostatní NYY-J 3x1,5</t>
  </si>
  <si>
    <t>m</t>
  </si>
  <si>
    <t>1075011972</t>
  </si>
  <si>
    <t>19</t>
  </si>
  <si>
    <t>7491201540</t>
  </si>
  <si>
    <t>Elektroinstalační materiál Elektroinstalační krabice a rozvodky Bez zapojení Krabice lištová LK80X28/2T</t>
  </si>
  <si>
    <t>-1371101091</t>
  </si>
  <si>
    <t>20</t>
  </si>
  <si>
    <t>7496600530</t>
  </si>
  <si>
    <t>Vlastní spotřeba Akumulátory UPS 12V /7,2 Ah - gelový s životností min. 5 let</t>
  </si>
  <si>
    <t>41032793</t>
  </si>
  <si>
    <t>7496600540</t>
  </si>
  <si>
    <t>Vlastní spotřeba Akumulátory UPS 12V /12 Ah - gelový s životností min. 5 let</t>
  </si>
  <si>
    <t>-1922054155</t>
  </si>
  <si>
    <t>22</t>
  </si>
  <si>
    <t>7596440050</t>
  </si>
  <si>
    <t>Hlásiče Interaktivní a adresovatelné hlásiče Hlásič kouře ionizační interaktivní</t>
  </si>
  <si>
    <t>-7636253</t>
  </si>
  <si>
    <t>23</t>
  </si>
  <si>
    <t>7596440060</t>
  </si>
  <si>
    <t>Hlásiče Interaktivní a adresovatelné hlásiče Hlásič kouře optický interaktivní</t>
  </si>
  <si>
    <t>-837366617</t>
  </si>
  <si>
    <t>24</t>
  </si>
  <si>
    <t>7596440065</t>
  </si>
  <si>
    <t>Hlásiče Interaktivní a adresovatelné hlásiče Hlásič teplot interaktivní,(45÷90)°C</t>
  </si>
  <si>
    <t>1101822523</t>
  </si>
  <si>
    <t>25</t>
  </si>
  <si>
    <t>7596450005</t>
  </si>
  <si>
    <t>Tlačítkové hlásiče Tlačítkový hlásič adresovatelný</t>
  </si>
  <si>
    <t>838335906</t>
  </si>
  <si>
    <t>26</t>
  </si>
  <si>
    <t>7596440055</t>
  </si>
  <si>
    <t>Hlásiče Interaktivní a adresovatelné hlásiče Hlásič kouře optický adresovatelný</t>
  </si>
  <si>
    <t>-1695687296</t>
  </si>
  <si>
    <t>27</t>
  </si>
  <si>
    <t>7596440100</t>
  </si>
  <si>
    <t>Hlásiče Interaktivní a adresovatelné hlásiče Zásuvka pro adresovatelné a interaktivní hlásiče</t>
  </si>
  <si>
    <t>1812357381</t>
  </si>
  <si>
    <t>28</t>
  </si>
  <si>
    <t>7596440310</t>
  </si>
  <si>
    <t>Hlásiče Zásuvky, svorkovnice Svorkovnice - IP 65</t>
  </si>
  <si>
    <t>-1451429919</t>
  </si>
  <si>
    <t>29</t>
  </si>
  <si>
    <t>7596440200</t>
  </si>
  <si>
    <t>Hlásiče Konvenční hlásiče Hlásič kouře optický konvenční napěťový</t>
  </si>
  <si>
    <t>884243097</t>
  </si>
  <si>
    <t>30</t>
  </si>
  <si>
    <t>7596440220</t>
  </si>
  <si>
    <t>Hlásiče Konvenční hlásiče Hlásič teplot konvenční, napěťový</t>
  </si>
  <si>
    <t>-68679574</t>
  </si>
  <si>
    <t>31</t>
  </si>
  <si>
    <t>7596450010</t>
  </si>
  <si>
    <t>Tlačítkové hlásiče Tlačítkový hlásič adresovatelný - IP 65</t>
  </si>
  <si>
    <t>24345615</t>
  </si>
  <si>
    <t>32</t>
  </si>
  <si>
    <t>7596420015</t>
  </si>
  <si>
    <t>Tabla a OPPO Tablo k MHU 115</t>
  </si>
  <si>
    <t>-1651008880</t>
  </si>
  <si>
    <t>33</t>
  </si>
  <si>
    <t>7596460365</t>
  </si>
  <si>
    <t>Náhradní díly k EPS MHU 110 Deska zdroje - HW 2</t>
  </si>
  <si>
    <t>1513535843</t>
  </si>
  <si>
    <t>34</t>
  </si>
  <si>
    <t>7596415030</t>
  </si>
  <si>
    <t>Montáž ústředny EPS konvenční do 48 smyček</t>
  </si>
  <si>
    <t>64794811</t>
  </si>
  <si>
    <t>Montáž ústředny EPS konvenční do 48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</si>
  <si>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35</t>
  </si>
  <si>
    <t>7596417030</t>
  </si>
  <si>
    <t>Demontáž ústředny EPS konvenční do 48 smyček</t>
  </si>
  <si>
    <t>-1211420954</t>
  </si>
  <si>
    <t>36</t>
  </si>
  <si>
    <t>7596435010</t>
  </si>
  <si>
    <t>Montáž sirény poplachové</t>
  </si>
  <si>
    <t>1971919942</t>
  </si>
  <si>
    <t>37</t>
  </si>
  <si>
    <t>7596437010</t>
  </si>
  <si>
    <t>Demontáž sirény poplachové</t>
  </si>
  <si>
    <t>-2075944066</t>
  </si>
  <si>
    <t>38</t>
  </si>
  <si>
    <t>7596445005</t>
  </si>
  <si>
    <t>Montáž prvku pro EPS, ASHS (čidlo, hlásič, spínač atd.)</t>
  </si>
  <si>
    <t>-1265318597</t>
  </si>
  <si>
    <t>39</t>
  </si>
  <si>
    <t>7596445030</t>
  </si>
  <si>
    <t>Montáž hlásiče tlačítkového na omítku</t>
  </si>
  <si>
    <t>-548311403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</si>
  <si>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</si>
  <si>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40</t>
  </si>
  <si>
    <t>7596447005</t>
  </si>
  <si>
    <t>Demontáž prvku pro EPS, ASHS (čidlo, hlásič, spínač atd.)</t>
  </si>
  <si>
    <t>-713172082</t>
  </si>
  <si>
    <t>41</t>
  </si>
  <si>
    <t>7596447030</t>
  </si>
  <si>
    <t>Demontáž hlásiče tlačítkového na omítku</t>
  </si>
  <si>
    <t>1429453931</t>
  </si>
  <si>
    <t>42</t>
  </si>
  <si>
    <t>7596447200</t>
  </si>
  <si>
    <t>Ekologická likvidace ionizačních neadresných požárních hlásičů systémů EPS pro normální prostředí</t>
  </si>
  <si>
    <t>-256922659</t>
  </si>
  <si>
    <t>Ekologická likvidace ionizačních neadresných požárních hlásičů systémů EPS pro normální prostředí - demontáž radionuklidového zářiče a jeho předání na pověřené pracoviště SÚJB</t>
  </si>
  <si>
    <t>43</t>
  </si>
  <si>
    <t>7598045085</t>
  </si>
  <si>
    <t>Systém EPS oživení a nastavení</t>
  </si>
  <si>
    <t>soubor</t>
  </si>
  <si>
    <t>659846496</t>
  </si>
  <si>
    <t>Systém EPS oživení a nastavení - podle technických podmínek a specifikací pro daný typ zařízení</t>
  </si>
  <si>
    <t>44</t>
  </si>
  <si>
    <t>7598045090</t>
  </si>
  <si>
    <t>Systém EPS naprogramování ústředny</t>
  </si>
  <si>
    <t>-101161179</t>
  </si>
  <si>
    <t>Systém EPS naprogramování ústředny - podle technických podmínek a specifikací pro daný typ zařízení</t>
  </si>
  <si>
    <t>45</t>
  </si>
  <si>
    <t>7598045095</t>
  </si>
  <si>
    <t>Systém EPS zaškolení obsluhy</t>
  </si>
  <si>
    <t>-361799056</t>
  </si>
  <si>
    <t>Systém EPS zaškolení obsluhy - podle technických podmínek a specifikací pro daný typ zařízení</t>
  </si>
  <si>
    <t>46</t>
  </si>
  <si>
    <t>7598045100</t>
  </si>
  <si>
    <t>Systém EPS vyhotovení protokolu o funkční zkoušce</t>
  </si>
  <si>
    <t>520890712</t>
  </si>
  <si>
    <t>Systém EPS vyhotovení protokolu o funkční zkoušce - podle technických podmínek a specifikací pro daný typ zařízení</t>
  </si>
  <si>
    <t>47</t>
  </si>
  <si>
    <t>7598095653</t>
  </si>
  <si>
    <t>Vyhotovení revizní zprávy EPS - elektrická požární signalizace</t>
  </si>
  <si>
    <t>-1725435963</t>
  </si>
  <si>
    <t>Vyhotovení revizní zprávy EPS - elektrická požární signalizace - vykonání prohlídky a zkoušky pro napájení elektrického zařízení včetně vyhotovení revizní zprávy podle vyhl. 100/1995 Sb. a norem ČSN</t>
  </si>
  <si>
    <t>02.3. - práce a dodávky URS</t>
  </si>
  <si>
    <t>PSV - Práce a dodávky PSV</t>
  </si>
  <si>
    <t xml:space="preserve">    741 - Elektroinstalace - silnoproud</t>
  </si>
  <si>
    <t xml:space="preserve">    742 - Elektroinstalace - slaboproud</t>
  </si>
  <si>
    <t>35822107</t>
  </si>
  <si>
    <t>jistič 1-pólový 6 A vypínací charakteristika B vypínací schopnost 10 kA</t>
  </si>
  <si>
    <t>CS ÚRS 2025 01</t>
  </si>
  <si>
    <t>-213981487</t>
  </si>
  <si>
    <t>34571005</t>
  </si>
  <si>
    <t>lišta elektroinstalační hranatá PVC 25x20mm</t>
  </si>
  <si>
    <t>153410462</t>
  </si>
  <si>
    <t>34571944</t>
  </si>
  <si>
    <t>příchytka elektroinstalační řadová bezšroubová kabelů D 10-25mm na lištu</t>
  </si>
  <si>
    <t>288386962</t>
  </si>
  <si>
    <t>PSV</t>
  </si>
  <si>
    <t>Práce a dodávky PSV</t>
  </si>
  <si>
    <t>741</t>
  </si>
  <si>
    <t>Elektroinstalace - silnoproud</t>
  </si>
  <si>
    <t>741110511</t>
  </si>
  <si>
    <t>Montáž lišta a kanálek vkládací šířky do 60 mm s víčkem</t>
  </si>
  <si>
    <t>1724021542</t>
  </si>
  <si>
    <t>Montáž lišt a kanálků elektroinstalačních se spojkami, ohyby a rohy a s nasunutím do krabic vkládacích s víčkem, šířky do 60 mm</t>
  </si>
  <si>
    <t>Online PSC</t>
  </si>
  <si>
    <t>https://podminky.urs.cz/item/CS_URS_2025_01/741110511</t>
  </si>
  <si>
    <t>741112071</t>
  </si>
  <si>
    <t>Montáž krabice přístrojová lištová plast jednoduchá</t>
  </si>
  <si>
    <t>-1319114946</t>
  </si>
  <si>
    <t>Montáž krabic elektroinstalačních bez napojení na trubky a lišty, demontáže a montáže víčka a přístroje přístrojových lištových plastových jednoduchých</t>
  </si>
  <si>
    <t>https://podminky.urs.cz/item/CS_URS_2025_01/741112071</t>
  </si>
  <si>
    <t>741320101</t>
  </si>
  <si>
    <t>Montáž jističů jednopólových nn do 25 A bez krytu se zapojením vodičů</t>
  </si>
  <si>
    <t>-745176991</t>
  </si>
  <si>
    <t>Montáž jističů se zapojením vodičů jednopólových nn do 25 A bez krytu</t>
  </si>
  <si>
    <t>https://podminky.urs.cz/item/CS_URS_2025_01/741320101</t>
  </si>
  <si>
    <t>742</t>
  </si>
  <si>
    <t>Elektroinstalace - slaboproud</t>
  </si>
  <si>
    <t>742111001</t>
  </si>
  <si>
    <t>Montáž příchytky pro kabely samostatné ohniodolné pro slaboproud</t>
  </si>
  <si>
    <t>739098231</t>
  </si>
  <si>
    <t>Montáž příchytek pro kabely samostatné ohniodolné včetně šroubu a hmoždinky</t>
  </si>
  <si>
    <t>https://podminky.urs.cz/item/CS_URS_2025_01/742111001</t>
  </si>
  <si>
    <t>02.4.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</si>
  <si>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</si>
  <si>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</si>
  <si>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</si>
  <si>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</si>
  <si>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</si>
  <si>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</si>
  <si>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-1099874124</t>
  </si>
  <si>
    <t>Hodinové zúčtovací sazby ostatních profesí revizní a kontrolní činnost technik odborný</t>
  </si>
  <si>
    <t>https://podminky.urs.cz/item/CS_URS_2025_01/HZS4232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</si>
</sst>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0511" TargetMode="External" /><Relationship Id="rId2" Type="http://schemas.openxmlformats.org/officeDocument/2006/relationships/hyperlink" Target="https://podminky.urs.cz/item/CS_URS_2025_01/741112071" TargetMode="External" /><Relationship Id="rId3" Type="http://schemas.openxmlformats.org/officeDocument/2006/relationships/hyperlink" Target="https://podminky.urs.cz/item/CS_URS_2025_01/741320101" TargetMode="External" /><Relationship Id="rId4" Type="http://schemas.openxmlformats.org/officeDocument/2006/relationships/hyperlink" Target="https://podminky.urs.cz/item/CS_URS_2025_01/74211100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HZS4232" TargetMode="External" /><Relationship Id="rId2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rijen2025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a revize EZS, EPS, ASHS v obvodu SSZT OŘ UNL 2026-2027 - část 2 - EPS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20. 10. 2025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Petr Nožička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7"/>
      <c r="B55" s="108"/>
      <c r="C55" s="109"/>
      <c r="D55" s="110" t="s">
        <v>75</v>
      </c>
      <c r="E55" s="110"/>
      <c r="F55" s="110"/>
      <c r="G55" s="110"/>
      <c r="H55" s="110"/>
      <c r="I55" s="111"/>
      <c r="J55" s="110" t="s">
        <v>76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ROUND(SUM(AG56:AG59),2)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77</v>
      </c>
      <c r="AR55" s="115"/>
      <c r="AS55" s="116">
        <f>ROUND(SUM(AS56:AS59),2)</f>
        <v>0</v>
      </c>
      <c r="AT55" s="117">
        <f>ROUND(SUM(AV55:AW55),2)</f>
        <v>0</v>
      </c>
      <c r="AU55" s="118">
        <f>ROUND(SUM(AU56:AU59),5)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ROUND(SUM(AZ56:AZ59),2)</f>
        <v>0</v>
      </c>
      <c r="BA55" s="117">
        <f>ROUND(SUM(BA56:BA59),2)</f>
        <v>0</v>
      </c>
      <c r="BB55" s="117">
        <f>ROUND(SUM(BB56:BB59),2)</f>
        <v>0</v>
      </c>
      <c r="BC55" s="117">
        <f>ROUND(SUM(BC56:BC59),2)</f>
        <v>0</v>
      </c>
      <c r="BD55" s="119">
        <f>ROUND(SUM(BD56:BD59),2)</f>
        <v>0</v>
      </c>
      <c r="BE55" s="7"/>
      <c r="BS55" s="120" t="s">
        <v>70</v>
      </c>
      <c r="BT55" s="120" t="s">
        <v>78</v>
      </c>
      <c r="BU55" s="120" t="s">
        <v>72</v>
      </c>
      <c r="BV55" s="120" t="s">
        <v>73</v>
      </c>
      <c r="BW55" s="120" t="s">
        <v>79</v>
      </c>
      <c r="BX55" s="120" t="s">
        <v>5</v>
      </c>
      <c r="CL55" s="120" t="s">
        <v>19</v>
      </c>
      <c r="CM55" s="120" t="s">
        <v>80</v>
      </c>
    </row>
    <row r="56" s="4" customFormat="1" ht="16.5" customHeight="1">
      <c r="A56" s="121" t="s">
        <v>81</v>
      </c>
      <c r="B56" s="60"/>
      <c r="C56" s="122"/>
      <c r="D56" s="122"/>
      <c r="E56" s="123" t="s">
        <v>82</v>
      </c>
      <c r="F56" s="123"/>
      <c r="G56" s="123"/>
      <c r="H56" s="123"/>
      <c r="I56" s="123"/>
      <c r="J56" s="122"/>
      <c r="K56" s="123" t="s">
        <v>83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'02.1 - servisní úkony'!J32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84</v>
      </c>
      <c r="AR56" s="62"/>
      <c r="AS56" s="126">
        <v>0</v>
      </c>
      <c r="AT56" s="127">
        <f>ROUND(SUM(AV56:AW56),2)</f>
        <v>0</v>
      </c>
      <c r="AU56" s="128">
        <f>'02.1 - servisní úkony'!P86</f>
        <v>0</v>
      </c>
      <c r="AV56" s="127">
        <f>'02.1 - servisní úkony'!J35</f>
        <v>0</v>
      </c>
      <c r="AW56" s="127">
        <f>'02.1 - servisní úkony'!J36</f>
        <v>0</v>
      </c>
      <c r="AX56" s="127">
        <f>'02.1 - servisní úkony'!J37</f>
        <v>0</v>
      </c>
      <c r="AY56" s="127">
        <f>'02.1 - servisní úkony'!J38</f>
        <v>0</v>
      </c>
      <c r="AZ56" s="127">
        <f>'02.1 - servisní úkony'!F35</f>
        <v>0</v>
      </c>
      <c r="BA56" s="127">
        <f>'02.1 - servisní úkony'!F36</f>
        <v>0</v>
      </c>
      <c r="BB56" s="127">
        <f>'02.1 - servisní úkony'!F37</f>
        <v>0</v>
      </c>
      <c r="BC56" s="127">
        <f>'02.1 - servisní úkony'!F38</f>
        <v>0</v>
      </c>
      <c r="BD56" s="129">
        <f>'02.1 - servisní úkony'!F39</f>
        <v>0</v>
      </c>
      <c r="BE56" s="4"/>
      <c r="BT56" s="130" t="s">
        <v>80</v>
      </c>
      <c r="BV56" s="130" t="s">
        <v>73</v>
      </c>
      <c r="BW56" s="130" t="s">
        <v>85</v>
      </c>
      <c r="BX56" s="130" t="s">
        <v>79</v>
      </c>
      <c r="CL56" s="130" t="s">
        <v>19</v>
      </c>
    </row>
    <row r="57" s="4" customFormat="1" ht="16.5" customHeight="1">
      <c r="A57" s="121" t="s">
        <v>81</v>
      </c>
      <c r="B57" s="60"/>
      <c r="C57" s="122"/>
      <c r="D57" s="122"/>
      <c r="E57" s="123" t="s">
        <v>86</v>
      </c>
      <c r="F57" s="123"/>
      <c r="G57" s="123"/>
      <c r="H57" s="123"/>
      <c r="I57" s="123"/>
      <c r="J57" s="122"/>
      <c r="K57" s="123" t="s">
        <v>87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'02.2. - práce a dodávky UOŽI'!J32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84</v>
      </c>
      <c r="AR57" s="62"/>
      <c r="AS57" s="126">
        <v>0</v>
      </c>
      <c r="AT57" s="127">
        <f>ROUND(SUM(AV57:AW57),2)</f>
        <v>0</v>
      </c>
      <c r="AU57" s="128">
        <f>'02.2. - práce a dodávky UOŽI'!P86</f>
        <v>0</v>
      </c>
      <c r="AV57" s="127">
        <f>'02.2. - práce a dodávky UOŽI'!J35</f>
        <v>0</v>
      </c>
      <c r="AW57" s="127">
        <f>'02.2. - práce a dodávky UOŽI'!J36</f>
        <v>0</v>
      </c>
      <c r="AX57" s="127">
        <f>'02.2. - práce a dodávky UOŽI'!J37</f>
        <v>0</v>
      </c>
      <c r="AY57" s="127">
        <f>'02.2. - práce a dodávky UOŽI'!J38</f>
        <v>0</v>
      </c>
      <c r="AZ57" s="127">
        <f>'02.2. - práce a dodávky UOŽI'!F35</f>
        <v>0</v>
      </c>
      <c r="BA57" s="127">
        <f>'02.2. - práce a dodávky UOŽI'!F36</f>
        <v>0</v>
      </c>
      <c r="BB57" s="127">
        <f>'02.2. - práce a dodávky UOŽI'!F37</f>
        <v>0</v>
      </c>
      <c r="BC57" s="127">
        <f>'02.2. - práce a dodávky UOŽI'!F38</f>
        <v>0</v>
      </c>
      <c r="BD57" s="129">
        <f>'02.2. - práce a dodávky UOŽI'!F39</f>
        <v>0</v>
      </c>
      <c r="BE57" s="4"/>
      <c r="BT57" s="130" t="s">
        <v>80</v>
      </c>
      <c r="BV57" s="130" t="s">
        <v>73</v>
      </c>
      <c r="BW57" s="130" t="s">
        <v>88</v>
      </c>
      <c r="BX57" s="130" t="s">
        <v>79</v>
      </c>
      <c r="CL57" s="130" t="s">
        <v>19</v>
      </c>
    </row>
    <row r="58" s="4" customFormat="1" ht="16.5" customHeight="1">
      <c r="A58" s="121" t="s">
        <v>81</v>
      </c>
      <c r="B58" s="60"/>
      <c r="C58" s="122"/>
      <c r="D58" s="122"/>
      <c r="E58" s="123" t="s">
        <v>89</v>
      </c>
      <c r="F58" s="123"/>
      <c r="G58" s="123"/>
      <c r="H58" s="123"/>
      <c r="I58" s="123"/>
      <c r="J58" s="122"/>
      <c r="K58" s="123" t="s">
        <v>90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'02.3. - práce a dodávky URS'!J32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84</v>
      </c>
      <c r="AR58" s="62"/>
      <c r="AS58" s="126">
        <v>0</v>
      </c>
      <c r="AT58" s="127">
        <f>ROUND(SUM(AV58:AW58),2)</f>
        <v>0</v>
      </c>
      <c r="AU58" s="128">
        <f>'02.3. - práce a dodávky URS'!P88</f>
        <v>0</v>
      </c>
      <c r="AV58" s="127">
        <f>'02.3. - práce a dodávky URS'!J35</f>
        <v>0</v>
      </c>
      <c r="AW58" s="127">
        <f>'02.3. - práce a dodávky URS'!J36</f>
        <v>0</v>
      </c>
      <c r="AX58" s="127">
        <f>'02.3. - práce a dodávky URS'!J37</f>
        <v>0</v>
      </c>
      <c r="AY58" s="127">
        <f>'02.3. - práce a dodávky URS'!J38</f>
        <v>0</v>
      </c>
      <c r="AZ58" s="127">
        <f>'02.3. - práce a dodávky URS'!F35</f>
        <v>0</v>
      </c>
      <c r="BA58" s="127">
        <f>'02.3. - práce a dodávky URS'!F36</f>
        <v>0</v>
      </c>
      <c r="BB58" s="127">
        <f>'02.3. - práce a dodávky URS'!F37</f>
        <v>0</v>
      </c>
      <c r="BC58" s="127">
        <f>'02.3. - práce a dodávky URS'!F38</f>
        <v>0</v>
      </c>
      <c r="BD58" s="129">
        <f>'02.3. - práce a dodávky URS'!F39</f>
        <v>0</v>
      </c>
      <c r="BE58" s="4"/>
      <c r="BT58" s="130" t="s">
        <v>80</v>
      </c>
      <c r="BV58" s="130" t="s">
        <v>73</v>
      </c>
      <c r="BW58" s="130" t="s">
        <v>91</v>
      </c>
      <c r="BX58" s="130" t="s">
        <v>79</v>
      </c>
      <c r="CL58" s="130" t="s">
        <v>19</v>
      </c>
    </row>
    <row r="59" s="4" customFormat="1" ht="16.5" customHeight="1">
      <c r="A59" s="121" t="s">
        <v>81</v>
      </c>
      <c r="B59" s="60"/>
      <c r="C59" s="122"/>
      <c r="D59" s="122"/>
      <c r="E59" s="123" t="s">
        <v>92</v>
      </c>
      <c r="F59" s="123"/>
      <c r="G59" s="123"/>
      <c r="H59" s="123"/>
      <c r="I59" s="123"/>
      <c r="J59" s="122"/>
      <c r="K59" s="123" t="s">
        <v>93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'02.4. - VON'!J32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84</v>
      </c>
      <c r="AR59" s="62"/>
      <c r="AS59" s="131">
        <v>0</v>
      </c>
      <c r="AT59" s="132">
        <f>ROUND(SUM(AV59:AW59),2)</f>
        <v>0</v>
      </c>
      <c r="AU59" s="133">
        <f>'02.4. - VON'!P86</f>
        <v>0</v>
      </c>
      <c r="AV59" s="132">
        <f>'02.4. - VON'!J35</f>
        <v>0</v>
      </c>
      <c r="AW59" s="132">
        <f>'02.4. - VON'!J36</f>
        <v>0</v>
      </c>
      <c r="AX59" s="132">
        <f>'02.4. - VON'!J37</f>
        <v>0</v>
      </c>
      <c r="AY59" s="132">
        <f>'02.4. - VON'!J38</f>
        <v>0</v>
      </c>
      <c r="AZ59" s="132">
        <f>'02.4. - VON'!F35</f>
        <v>0</v>
      </c>
      <c r="BA59" s="132">
        <f>'02.4. - VON'!F36</f>
        <v>0</v>
      </c>
      <c r="BB59" s="132">
        <f>'02.4. - VON'!F37</f>
        <v>0</v>
      </c>
      <c r="BC59" s="132">
        <f>'02.4. - VON'!F38</f>
        <v>0</v>
      </c>
      <c r="BD59" s="134">
        <f>'02.4. - VON'!F39</f>
        <v>0</v>
      </c>
      <c r="BE59" s="4"/>
      <c r="BT59" s="130" t="s">
        <v>80</v>
      </c>
      <c r="BV59" s="130" t="s">
        <v>73</v>
      </c>
      <c r="BW59" s="130" t="s">
        <v>94</v>
      </c>
      <c r="BX59" s="130" t="s">
        <v>79</v>
      </c>
      <c r="CL59" s="130" t="s">
        <v>19</v>
      </c>
    </row>
    <row r="60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sheet="1" formatColumns="0" formatRows="0" objects="1" scenarios="1" spinCount="100000" saltValue="6g76xNx4FSOE92GgZVvi/iGlW9QmhGlsUqATz/TYC5HZNdxudYbaiBEPkF1MgcbDDukMLjCKUk+XR2Cg2neb3w==" hashValue="icBft73lvyJ9wVFUBCW5qyf+iADRPT63IcdYu9316Oqe11+6lLPiQejjMOojvtVT63wq/Kg32iHFH/Wtuj4/mw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2.1 - servisní úkony'!C2" display="/"/>
    <hyperlink ref="A57" location="'02.2. - práce a dodávky UOŽI'!C2" display="/"/>
    <hyperlink ref="A58" location="'02.3. - práce a dodávky URS'!C2" display="/"/>
    <hyperlink ref="A59" location="'02.4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2026-2027 -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20. 10. 2025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ROUND((SUM(BE86:BE107)),  2)</f>
        <v>0</v>
      </c>
      <c r="G35" s="35"/>
      <c r="H35" s="35"/>
      <c r="I35" s="154">
        <v>0.20999999999999999</v>
      </c>
      <c r="J35" s="153">
        <f>ROUND(((SUM(BE86:BE107))*I35),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ROUND((SUM(BF86:BF107)),  2)</f>
        <v>0</v>
      </c>
      <c r="G36" s="35"/>
      <c r="H36" s="35"/>
      <c r="I36" s="154">
        <v>0.12</v>
      </c>
      <c r="J36" s="153">
        <f>ROUND(((SUM(BF86:BF107))*I36),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ROUND((SUM(BG86:BG107)),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ROUND((SUM(BH86:BH107)),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ROUND((SUM(BI86:BI107)),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2026-2027 -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02.1 - servisní úkony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20. 10. 2025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105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v obvodu SSZT OŘ UNL 2026-2027 - část 2 - EPS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96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97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98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02.1 - servisní úkony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20. 10. 2025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106</v>
      </c>
      <c r="D85" s="180" t="s">
        <v>56</v>
      </c>
      <c r="E85" s="180" t="s">
        <v>52</v>
      </c>
      <c r="F85" s="180" t="s">
        <v>53</v>
      </c>
      <c r="G85" s="180" t="s">
        <v>107</v>
      </c>
      <c r="H85" s="180" t="s">
        <v>108</v>
      </c>
      <c r="I85" s="180" t="s">
        <v>109</v>
      </c>
      <c r="J85" s="180" t="s">
        <v>102</v>
      </c>
      <c r="K85" s="181" t="s">
        <v>110</v>
      </c>
      <c r="L85" s="182"/>
      <c r="M85" s="89" t="s">
        <v>19</v>
      </c>
      <c r="N85" s="90" t="s">
        <v>41</v>
      </c>
      <c r="O85" s="90" t="s">
        <v>111</v>
      </c>
      <c r="P85" s="90" t="s">
        <v>112</v>
      </c>
      <c r="Q85" s="90" t="s">
        <v>113</v>
      </c>
      <c r="R85" s="90" t="s">
        <v>114</v>
      </c>
      <c r="S85" s="90" t="s">
        <v>115</v>
      </c>
      <c r="T85" s="91" t="s">
        <v>116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117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103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70</v>
      </c>
      <c r="E87" s="191" t="s">
        <v>118</v>
      </c>
      <c r="F87" s="191" t="s">
        <v>119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SUM(P88:P107)</f>
        <v>0</v>
      </c>
      <c r="Q87" s="196"/>
      <c r="R87" s="197">
        <f>SUM(R88:R107)</f>
        <v>0</v>
      </c>
      <c r="S87" s="196"/>
      <c r="T87" s="198">
        <f>SUM(T88:T107)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120</v>
      </c>
      <c r="AT87" s="200" t="s">
        <v>70</v>
      </c>
      <c r="AU87" s="200" t="s">
        <v>71</v>
      </c>
      <c r="AY87" s="199" t="s">
        <v>121</v>
      </c>
      <c r="BK87" s="201">
        <f>SUM(BK88:BK107)</f>
        <v>0</v>
      </c>
    </row>
    <row r="88" s="2" customFormat="1" ht="16.5" customHeight="1">
      <c r="A88" s="35"/>
      <c r="B88" s="36"/>
      <c r="C88" s="202" t="s">
        <v>78</v>
      </c>
      <c r="D88" s="202" t="s">
        <v>122</v>
      </c>
      <c r="E88" s="203" t="s">
        <v>123</v>
      </c>
      <c r="F88" s="204" t="s">
        <v>124</v>
      </c>
      <c r="G88" s="205" t="s">
        <v>125</v>
      </c>
      <c r="H88" s="206">
        <v>2</v>
      </c>
      <c r="I88" s="207"/>
      <c r="J88" s="208">
        <f>ROUND(I88*H88,2)</f>
        <v>0</v>
      </c>
      <c r="K88" s="204" t="s">
        <v>19</v>
      </c>
      <c r="L88" s="41"/>
      <c r="M88" s="209" t="s">
        <v>19</v>
      </c>
      <c r="N88" s="210" t="s">
        <v>42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126</v>
      </c>
      <c r="AT88" s="213" t="s">
        <v>122</v>
      </c>
      <c r="AU88" s="213" t="s">
        <v>78</v>
      </c>
      <c r="AY88" s="14" t="s">
        <v>121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78</v>
      </c>
      <c r="BK88" s="214">
        <f>ROUND(I88*H88,2)</f>
        <v>0</v>
      </c>
      <c r="BL88" s="14" t="s">
        <v>126</v>
      </c>
      <c r="BM88" s="213" t="s">
        <v>127</v>
      </c>
    </row>
    <row r="89" s="2" customFormat="1">
      <c r="A89" s="35"/>
      <c r="B89" s="36"/>
      <c r="C89" s="37"/>
      <c r="D89" s="215" t="s">
        <v>128</v>
      </c>
      <c r="E89" s="37"/>
      <c r="F89" s="216" t="s">
        <v>129</v>
      </c>
      <c r="G89" s="37"/>
      <c r="H89" s="37"/>
      <c r="I89" s="217"/>
      <c r="J89" s="37"/>
      <c r="K89" s="37"/>
      <c r="L89" s="41"/>
      <c r="M89" s="218"/>
      <c r="N89" s="21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128</v>
      </c>
      <c r="AU89" s="14" t="s">
        <v>78</v>
      </c>
    </row>
    <row r="90" s="2" customFormat="1" ht="16.5" customHeight="1">
      <c r="A90" s="35"/>
      <c r="B90" s="36"/>
      <c r="C90" s="202" t="s">
        <v>80</v>
      </c>
      <c r="D90" s="202" t="s">
        <v>122</v>
      </c>
      <c r="E90" s="203" t="s">
        <v>130</v>
      </c>
      <c r="F90" s="204" t="s">
        <v>131</v>
      </c>
      <c r="G90" s="205" t="s">
        <v>125</v>
      </c>
      <c r="H90" s="206">
        <v>74</v>
      </c>
      <c r="I90" s="207"/>
      <c r="J90" s="208">
        <f>ROUND(I90*H90,2)</f>
        <v>0</v>
      </c>
      <c r="K90" s="204" t="s">
        <v>19</v>
      </c>
      <c r="L90" s="41"/>
      <c r="M90" s="209" t="s">
        <v>19</v>
      </c>
      <c r="N90" s="210" t="s">
        <v>42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126</v>
      </c>
      <c r="AT90" s="213" t="s">
        <v>122</v>
      </c>
      <c r="AU90" s="213" t="s">
        <v>78</v>
      </c>
      <c r="AY90" s="14" t="s">
        <v>121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78</v>
      </c>
      <c r="BK90" s="214">
        <f>ROUND(I90*H90,2)</f>
        <v>0</v>
      </c>
      <c r="BL90" s="14" t="s">
        <v>126</v>
      </c>
      <c r="BM90" s="213" t="s">
        <v>132</v>
      </c>
    </row>
    <row r="91" s="2" customFormat="1">
      <c r="A91" s="35"/>
      <c r="B91" s="36"/>
      <c r="C91" s="37"/>
      <c r="D91" s="215" t="s">
        <v>128</v>
      </c>
      <c r="E91" s="37"/>
      <c r="F91" s="216" t="s">
        <v>133</v>
      </c>
      <c r="G91" s="37"/>
      <c r="H91" s="37"/>
      <c r="I91" s="217"/>
      <c r="J91" s="37"/>
      <c r="K91" s="37"/>
      <c r="L91" s="41"/>
      <c r="M91" s="218"/>
      <c r="N91" s="21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128</v>
      </c>
      <c r="AU91" s="14" t="s">
        <v>78</v>
      </c>
    </row>
    <row r="92" s="2" customFormat="1" ht="16.5" customHeight="1">
      <c r="A92" s="35"/>
      <c r="B92" s="36"/>
      <c r="C92" s="202" t="s">
        <v>134</v>
      </c>
      <c r="D92" s="202" t="s">
        <v>122</v>
      </c>
      <c r="E92" s="203" t="s">
        <v>135</v>
      </c>
      <c r="F92" s="204" t="s">
        <v>136</v>
      </c>
      <c r="G92" s="205" t="s">
        <v>125</v>
      </c>
      <c r="H92" s="206">
        <v>16</v>
      </c>
      <c r="I92" s="207"/>
      <c r="J92" s="208">
        <f>ROUND(I92*H92,2)</f>
        <v>0</v>
      </c>
      <c r="K92" s="204" t="s">
        <v>19</v>
      </c>
      <c r="L92" s="41"/>
      <c r="M92" s="209" t="s">
        <v>19</v>
      </c>
      <c r="N92" s="210" t="s">
        <v>42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126</v>
      </c>
      <c r="AT92" s="213" t="s">
        <v>122</v>
      </c>
      <c r="AU92" s="213" t="s">
        <v>78</v>
      </c>
      <c r="AY92" s="14" t="s">
        <v>121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78</v>
      </c>
      <c r="BK92" s="214">
        <f>ROUND(I92*H92,2)</f>
        <v>0</v>
      </c>
      <c r="BL92" s="14" t="s">
        <v>126</v>
      </c>
      <c r="BM92" s="213" t="s">
        <v>137</v>
      </c>
    </row>
    <row r="93" s="2" customFormat="1">
      <c r="A93" s="35"/>
      <c r="B93" s="36"/>
      <c r="C93" s="37"/>
      <c r="D93" s="215" t="s">
        <v>128</v>
      </c>
      <c r="E93" s="37"/>
      <c r="F93" s="216" t="s">
        <v>138</v>
      </c>
      <c r="G93" s="37"/>
      <c r="H93" s="37"/>
      <c r="I93" s="217"/>
      <c r="J93" s="37"/>
      <c r="K93" s="37"/>
      <c r="L93" s="41"/>
      <c r="M93" s="218"/>
      <c r="N93" s="21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128</v>
      </c>
      <c r="AU93" s="14" t="s">
        <v>78</v>
      </c>
    </row>
    <row r="94" s="2" customFormat="1" ht="16.5" customHeight="1">
      <c r="A94" s="35"/>
      <c r="B94" s="36"/>
      <c r="C94" s="202" t="s">
        <v>120</v>
      </c>
      <c r="D94" s="202" t="s">
        <v>122</v>
      </c>
      <c r="E94" s="203" t="s">
        <v>139</v>
      </c>
      <c r="F94" s="204" t="s">
        <v>140</v>
      </c>
      <c r="G94" s="205" t="s">
        <v>125</v>
      </c>
      <c r="H94" s="206">
        <v>30</v>
      </c>
      <c r="I94" s="207"/>
      <c r="J94" s="208">
        <f>ROUND(I94*H94,2)</f>
        <v>0</v>
      </c>
      <c r="K94" s="204" t="s">
        <v>19</v>
      </c>
      <c r="L94" s="41"/>
      <c r="M94" s="209" t="s">
        <v>19</v>
      </c>
      <c r="N94" s="210" t="s">
        <v>42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126</v>
      </c>
      <c r="AT94" s="213" t="s">
        <v>122</v>
      </c>
      <c r="AU94" s="213" t="s">
        <v>78</v>
      </c>
      <c r="AY94" s="14" t="s">
        <v>121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78</v>
      </c>
      <c r="BK94" s="214">
        <f>ROUND(I94*H94,2)</f>
        <v>0</v>
      </c>
      <c r="BL94" s="14" t="s">
        <v>126</v>
      </c>
      <c r="BM94" s="213" t="s">
        <v>141</v>
      </c>
    </row>
    <row r="95" s="2" customFormat="1">
      <c r="A95" s="35"/>
      <c r="B95" s="36"/>
      <c r="C95" s="37"/>
      <c r="D95" s="215" t="s">
        <v>128</v>
      </c>
      <c r="E95" s="37"/>
      <c r="F95" s="216" t="s">
        <v>142</v>
      </c>
      <c r="G95" s="37"/>
      <c r="H95" s="37"/>
      <c r="I95" s="217"/>
      <c r="J95" s="37"/>
      <c r="K95" s="37"/>
      <c r="L95" s="41"/>
      <c r="M95" s="218"/>
      <c r="N95" s="21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128</v>
      </c>
      <c r="AU95" s="14" t="s">
        <v>78</v>
      </c>
    </row>
    <row r="96" s="2" customFormat="1" ht="16.5" customHeight="1">
      <c r="A96" s="35"/>
      <c r="B96" s="36"/>
      <c r="C96" s="202" t="s">
        <v>143</v>
      </c>
      <c r="D96" s="202" t="s">
        <v>122</v>
      </c>
      <c r="E96" s="203" t="s">
        <v>144</v>
      </c>
      <c r="F96" s="204" t="s">
        <v>145</v>
      </c>
      <c r="G96" s="205" t="s">
        <v>125</v>
      </c>
      <c r="H96" s="206">
        <v>2</v>
      </c>
      <c r="I96" s="207"/>
      <c r="J96" s="208">
        <f>ROUND(I96*H96,2)</f>
        <v>0</v>
      </c>
      <c r="K96" s="204" t="s">
        <v>19</v>
      </c>
      <c r="L96" s="41"/>
      <c r="M96" s="209" t="s">
        <v>19</v>
      </c>
      <c r="N96" s="210" t="s">
        <v>42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126</v>
      </c>
      <c r="AT96" s="213" t="s">
        <v>122</v>
      </c>
      <c r="AU96" s="213" t="s">
        <v>78</v>
      </c>
      <c r="AY96" s="14" t="s">
        <v>121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78</v>
      </c>
      <c r="BK96" s="214">
        <f>ROUND(I96*H96,2)</f>
        <v>0</v>
      </c>
      <c r="BL96" s="14" t="s">
        <v>126</v>
      </c>
      <c r="BM96" s="213" t="s">
        <v>146</v>
      </c>
    </row>
    <row r="97" s="2" customFormat="1">
      <c r="A97" s="35"/>
      <c r="B97" s="36"/>
      <c r="C97" s="37"/>
      <c r="D97" s="215" t="s">
        <v>128</v>
      </c>
      <c r="E97" s="37"/>
      <c r="F97" s="216" t="s">
        <v>147</v>
      </c>
      <c r="G97" s="37"/>
      <c r="H97" s="37"/>
      <c r="I97" s="217"/>
      <c r="J97" s="37"/>
      <c r="K97" s="37"/>
      <c r="L97" s="41"/>
      <c r="M97" s="218"/>
      <c r="N97" s="21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128</v>
      </c>
      <c r="AU97" s="14" t="s">
        <v>78</v>
      </c>
    </row>
    <row r="98" s="2" customFormat="1" ht="16.5" customHeight="1">
      <c r="A98" s="35"/>
      <c r="B98" s="36"/>
      <c r="C98" s="202" t="s">
        <v>148</v>
      </c>
      <c r="D98" s="202" t="s">
        <v>122</v>
      </c>
      <c r="E98" s="203" t="s">
        <v>149</v>
      </c>
      <c r="F98" s="204" t="s">
        <v>150</v>
      </c>
      <c r="G98" s="205" t="s">
        <v>125</v>
      </c>
      <c r="H98" s="206">
        <v>4</v>
      </c>
      <c r="I98" s="207"/>
      <c r="J98" s="208">
        <f>ROUND(I98*H98,2)</f>
        <v>0</v>
      </c>
      <c r="K98" s="204" t="s">
        <v>19</v>
      </c>
      <c r="L98" s="41"/>
      <c r="M98" s="209" t="s">
        <v>19</v>
      </c>
      <c r="N98" s="210" t="s">
        <v>42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126</v>
      </c>
      <c r="AT98" s="213" t="s">
        <v>122</v>
      </c>
      <c r="AU98" s="213" t="s">
        <v>78</v>
      </c>
      <c r="AY98" s="14" t="s">
        <v>121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78</v>
      </c>
      <c r="BK98" s="214">
        <f>ROUND(I98*H98,2)</f>
        <v>0</v>
      </c>
      <c r="BL98" s="14" t="s">
        <v>126</v>
      </c>
      <c r="BM98" s="213" t="s">
        <v>151</v>
      </c>
    </row>
    <row r="99" s="2" customFormat="1">
      <c r="A99" s="35"/>
      <c r="B99" s="36"/>
      <c r="C99" s="37"/>
      <c r="D99" s="215" t="s">
        <v>128</v>
      </c>
      <c r="E99" s="37"/>
      <c r="F99" s="216" t="s">
        <v>152</v>
      </c>
      <c r="G99" s="37"/>
      <c r="H99" s="37"/>
      <c r="I99" s="217"/>
      <c r="J99" s="37"/>
      <c r="K99" s="37"/>
      <c r="L99" s="41"/>
      <c r="M99" s="218"/>
      <c r="N99" s="21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128</v>
      </c>
      <c r="AU99" s="14" t="s">
        <v>78</v>
      </c>
    </row>
    <row r="100" s="2" customFormat="1" ht="16.5" customHeight="1">
      <c r="A100" s="35"/>
      <c r="B100" s="36"/>
      <c r="C100" s="202" t="s">
        <v>153</v>
      </c>
      <c r="D100" s="202" t="s">
        <v>122</v>
      </c>
      <c r="E100" s="203" t="s">
        <v>154</v>
      </c>
      <c r="F100" s="204" t="s">
        <v>155</v>
      </c>
      <c r="G100" s="205" t="s">
        <v>125</v>
      </c>
      <c r="H100" s="206">
        <v>540</v>
      </c>
      <c r="I100" s="207"/>
      <c r="J100" s="208">
        <f>ROUND(I100*H100,2)</f>
        <v>0</v>
      </c>
      <c r="K100" s="204" t="s">
        <v>19</v>
      </c>
      <c r="L100" s="41"/>
      <c r="M100" s="209" t="s">
        <v>19</v>
      </c>
      <c r="N100" s="210" t="s">
        <v>42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126</v>
      </c>
      <c r="AT100" s="213" t="s">
        <v>122</v>
      </c>
      <c r="AU100" s="213" t="s">
        <v>78</v>
      </c>
      <c r="AY100" s="14" t="s">
        <v>121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78</v>
      </c>
      <c r="BK100" s="214">
        <f>ROUND(I100*H100,2)</f>
        <v>0</v>
      </c>
      <c r="BL100" s="14" t="s">
        <v>126</v>
      </c>
      <c r="BM100" s="213" t="s">
        <v>156</v>
      </c>
    </row>
    <row r="101" s="2" customFormat="1">
      <c r="A101" s="35"/>
      <c r="B101" s="36"/>
      <c r="C101" s="37"/>
      <c r="D101" s="215" t="s">
        <v>128</v>
      </c>
      <c r="E101" s="37"/>
      <c r="F101" s="216" t="s">
        <v>157</v>
      </c>
      <c r="G101" s="37"/>
      <c r="H101" s="37"/>
      <c r="I101" s="217"/>
      <c r="J101" s="37"/>
      <c r="K101" s="37"/>
      <c r="L101" s="41"/>
      <c r="M101" s="218"/>
      <c r="N101" s="21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128</v>
      </c>
      <c r="AU101" s="14" t="s">
        <v>78</v>
      </c>
    </row>
    <row r="102" s="2" customFormat="1" ht="16.5" customHeight="1">
      <c r="A102" s="35"/>
      <c r="B102" s="36"/>
      <c r="C102" s="202" t="s">
        <v>158</v>
      </c>
      <c r="D102" s="202" t="s">
        <v>122</v>
      </c>
      <c r="E102" s="203" t="s">
        <v>159</v>
      </c>
      <c r="F102" s="204" t="s">
        <v>160</v>
      </c>
      <c r="G102" s="205" t="s">
        <v>125</v>
      </c>
      <c r="H102" s="206">
        <v>3790</v>
      </c>
      <c r="I102" s="207"/>
      <c r="J102" s="208">
        <f>ROUND(I102*H102,2)</f>
        <v>0</v>
      </c>
      <c r="K102" s="204" t="s">
        <v>19</v>
      </c>
      <c r="L102" s="41"/>
      <c r="M102" s="209" t="s">
        <v>19</v>
      </c>
      <c r="N102" s="210" t="s">
        <v>42</v>
      </c>
      <c r="O102" s="8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3" t="s">
        <v>126</v>
      </c>
      <c r="AT102" s="213" t="s">
        <v>122</v>
      </c>
      <c r="AU102" s="213" t="s">
        <v>78</v>
      </c>
      <c r="AY102" s="14" t="s">
        <v>121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78</v>
      </c>
      <c r="BK102" s="214">
        <f>ROUND(I102*H102,2)</f>
        <v>0</v>
      </c>
      <c r="BL102" s="14" t="s">
        <v>126</v>
      </c>
      <c r="BM102" s="213" t="s">
        <v>161</v>
      </c>
    </row>
    <row r="103" s="2" customFormat="1">
      <c r="A103" s="35"/>
      <c r="B103" s="36"/>
      <c r="C103" s="37"/>
      <c r="D103" s="215" t="s">
        <v>128</v>
      </c>
      <c r="E103" s="37"/>
      <c r="F103" s="216" t="s">
        <v>162</v>
      </c>
      <c r="G103" s="37"/>
      <c r="H103" s="37"/>
      <c r="I103" s="217"/>
      <c r="J103" s="37"/>
      <c r="K103" s="37"/>
      <c r="L103" s="41"/>
      <c r="M103" s="218"/>
      <c r="N103" s="21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128</v>
      </c>
      <c r="AU103" s="14" t="s">
        <v>78</v>
      </c>
    </row>
    <row r="104" s="2" customFormat="1" ht="16.5" customHeight="1">
      <c r="A104" s="35"/>
      <c r="B104" s="36"/>
      <c r="C104" s="202" t="s">
        <v>163</v>
      </c>
      <c r="D104" s="202" t="s">
        <v>122</v>
      </c>
      <c r="E104" s="203" t="s">
        <v>164</v>
      </c>
      <c r="F104" s="204" t="s">
        <v>165</v>
      </c>
      <c r="G104" s="205" t="s">
        <v>125</v>
      </c>
      <c r="H104" s="206">
        <v>6</v>
      </c>
      <c r="I104" s="207"/>
      <c r="J104" s="208">
        <f>ROUND(I104*H104,2)</f>
        <v>0</v>
      </c>
      <c r="K104" s="204" t="s">
        <v>19</v>
      </c>
      <c r="L104" s="41"/>
      <c r="M104" s="209" t="s">
        <v>19</v>
      </c>
      <c r="N104" s="210" t="s">
        <v>42</v>
      </c>
      <c r="O104" s="8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3" t="s">
        <v>126</v>
      </c>
      <c r="AT104" s="213" t="s">
        <v>122</v>
      </c>
      <c r="AU104" s="213" t="s">
        <v>78</v>
      </c>
      <c r="AY104" s="14" t="s">
        <v>121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78</v>
      </c>
      <c r="BK104" s="214">
        <f>ROUND(I104*H104,2)</f>
        <v>0</v>
      </c>
      <c r="BL104" s="14" t="s">
        <v>126</v>
      </c>
      <c r="BM104" s="213" t="s">
        <v>166</v>
      </c>
    </row>
    <row r="105" s="2" customFormat="1">
      <c r="A105" s="35"/>
      <c r="B105" s="36"/>
      <c r="C105" s="37"/>
      <c r="D105" s="215" t="s">
        <v>128</v>
      </c>
      <c r="E105" s="37"/>
      <c r="F105" s="216" t="s">
        <v>167</v>
      </c>
      <c r="G105" s="37"/>
      <c r="H105" s="37"/>
      <c r="I105" s="217"/>
      <c r="J105" s="37"/>
      <c r="K105" s="37"/>
      <c r="L105" s="41"/>
      <c r="M105" s="218"/>
      <c r="N105" s="21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128</v>
      </c>
      <c r="AU105" s="14" t="s">
        <v>78</v>
      </c>
    </row>
    <row r="106" s="2" customFormat="1" ht="16.5" customHeight="1">
      <c r="A106" s="35"/>
      <c r="B106" s="36"/>
      <c r="C106" s="202" t="s">
        <v>168</v>
      </c>
      <c r="D106" s="202" t="s">
        <v>122</v>
      </c>
      <c r="E106" s="203" t="s">
        <v>169</v>
      </c>
      <c r="F106" s="204" t="s">
        <v>170</v>
      </c>
      <c r="G106" s="205" t="s">
        <v>125</v>
      </c>
      <c r="H106" s="206">
        <v>10</v>
      </c>
      <c r="I106" s="207"/>
      <c r="J106" s="208">
        <f>ROUND(I106*H106,2)</f>
        <v>0</v>
      </c>
      <c r="K106" s="204" t="s">
        <v>19</v>
      </c>
      <c r="L106" s="41"/>
      <c r="M106" s="209" t="s">
        <v>19</v>
      </c>
      <c r="N106" s="210" t="s">
        <v>42</v>
      </c>
      <c r="O106" s="8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3" t="s">
        <v>126</v>
      </c>
      <c r="AT106" s="213" t="s">
        <v>122</v>
      </c>
      <c r="AU106" s="213" t="s">
        <v>78</v>
      </c>
      <c r="AY106" s="14" t="s">
        <v>121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78</v>
      </c>
      <c r="BK106" s="214">
        <f>ROUND(I106*H106,2)</f>
        <v>0</v>
      </c>
      <c r="BL106" s="14" t="s">
        <v>126</v>
      </c>
      <c r="BM106" s="213" t="s">
        <v>171</v>
      </c>
    </row>
    <row r="107" s="2" customFormat="1">
      <c r="A107" s="35"/>
      <c r="B107" s="36"/>
      <c r="C107" s="37"/>
      <c r="D107" s="215" t="s">
        <v>128</v>
      </c>
      <c r="E107" s="37"/>
      <c r="F107" s="216" t="s">
        <v>172</v>
      </c>
      <c r="G107" s="37"/>
      <c r="H107" s="37"/>
      <c r="I107" s="217"/>
      <c r="J107" s="37"/>
      <c r="K107" s="37"/>
      <c r="L107" s="41"/>
      <c r="M107" s="220"/>
      <c r="N107" s="221"/>
      <c r="O107" s="222"/>
      <c r="P107" s="222"/>
      <c r="Q107" s="222"/>
      <c r="R107" s="222"/>
      <c r="S107" s="222"/>
      <c r="T107" s="223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128</v>
      </c>
      <c r="AU107" s="14" t="s">
        <v>78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41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3NJibzXwsEYVDbxpRXa3TSma2pZOPeFMshgShmKmUOnb9EEUMsRhD9mwVeoVGDiYZXk3ePAkH73rOpV81ELiuQ==" hashValue="UPVznIFTOEBy95yABm1iJ2QE/Tz41yjuw2JVhOZ7mqPyjJs8zYPv4zMUkZ34Kk+ow8kQ1AeukCLP00njAcDroA==" algorithmName="SHA-512" password="CC35"/>
  <autoFilter ref="C85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2026-2027 -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173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20. 10. 2025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ROUND((SUM(BE86:BE181)),  2)</f>
        <v>0</v>
      </c>
      <c r="G35" s="35"/>
      <c r="H35" s="35"/>
      <c r="I35" s="154">
        <v>0.20999999999999999</v>
      </c>
      <c r="J35" s="153">
        <f>ROUND(((SUM(BE86:BE181))*I35),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ROUND((SUM(BF86:BF181)),  2)</f>
        <v>0</v>
      </c>
      <c r="G36" s="35"/>
      <c r="H36" s="35"/>
      <c r="I36" s="154">
        <v>0.12</v>
      </c>
      <c r="J36" s="153">
        <f>ROUND(((SUM(BF86:BF181))*I36),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ROUND((SUM(BG86:BG181)),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ROUND((SUM(BH86:BH181)),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ROUND((SUM(BI86:BI181)),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2026-2027 -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02.2. - práce a dodávky UOŽI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20. 10. 2025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J153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105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v obvodu SSZT OŘ UNL 2026-2027 - část 2 - EPS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96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97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98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02.2. - práce a dodávky UOŽI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20. 10. 2025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106</v>
      </c>
      <c r="D85" s="180" t="s">
        <v>56</v>
      </c>
      <c r="E85" s="180" t="s">
        <v>52</v>
      </c>
      <c r="F85" s="180" t="s">
        <v>53</v>
      </c>
      <c r="G85" s="180" t="s">
        <v>107</v>
      </c>
      <c r="H85" s="180" t="s">
        <v>108</v>
      </c>
      <c r="I85" s="180" t="s">
        <v>109</v>
      </c>
      <c r="J85" s="180" t="s">
        <v>102</v>
      </c>
      <c r="K85" s="181" t="s">
        <v>110</v>
      </c>
      <c r="L85" s="182"/>
      <c r="M85" s="89" t="s">
        <v>19</v>
      </c>
      <c r="N85" s="90" t="s">
        <v>41</v>
      </c>
      <c r="O85" s="90" t="s">
        <v>111</v>
      </c>
      <c r="P85" s="90" t="s">
        <v>112</v>
      </c>
      <c r="Q85" s="90" t="s">
        <v>113</v>
      </c>
      <c r="R85" s="90" t="s">
        <v>114</v>
      </c>
      <c r="S85" s="90" t="s">
        <v>115</v>
      </c>
      <c r="T85" s="91" t="s">
        <v>116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117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P87+SUM(P88:P153)</f>
        <v>0</v>
      </c>
      <c r="Q86" s="93"/>
      <c r="R86" s="185">
        <f>R87+SUM(R88:R153)</f>
        <v>0</v>
      </c>
      <c r="S86" s="93"/>
      <c r="T86" s="186">
        <f>T87+SUM(T88:T153)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103</v>
      </c>
      <c r="BK86" s="187">
        <f>BK87+SUM(BK88:BK153)</f>
        <v>0</v>
      </c>
    </row>
    <row r="87" s="2" customFormat="1" ht="16.5" customHeight="1">
      <c r="A87" s="35"/>
      <c r="B87" s="36"/>
      <c r="C87" s="224" t="s">
        <v>78</v>
      </c>
      <c r="D87" s="224" t="s">
        <v>174</v>
      </c>
      <c r="E87" s="225" t="s">
        <v>175</v>
      </c>
      <c r="F87" s="226" t="s">
        <v>176</v>
      </c>
      <c r="G87" s="227" t="s">
        <v>125</v>
      </c>
      <c r="H87" s="228">
        <v>16</v>
      </c>
      <c r="I87" s="229"/>
      <c r="J87" s="230">
        <f>ROUND(I87*H87,2)</f>
        <v>0</v>
      </c>
      <c r="K87" s="226" t="s">
        <v>177</v>
      </c>
      <c r="L87" s="231"/>
      <c r="M87" s="232" t="s">
        <v>19</v>
      </c>
      <c r="N87" s="233" t="s">
        <v>42</v>
      </c>
      <c r="O87" s="81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3" t="s">
        <v>158</v>
      </c>
      <c r="AT87" s="213" t="s">
        <v>174</v>
      </c>
      <c r="AU87" s="213" t="s">
        <v>71</v>
      </c>
      <c r="AY87" s="14" t="s">
        <v>121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4" t="s">
        <v>78</v>
      </c>
      <c r="BK87" s="214">
        <f>ROUND(I87*H87,2)</f>
        <v>0</v>
      </c>
      <c r="BL87" s="14" t="s">
        <v>120</v>
      </c>
      <c r="BM87" s="213" t="s">
        <v>178</v>
      </c>
    </row>
    <row r="88" s="2" customFormat="1">
      <c r="A88" s="35"/>
      <c r="B88" s="36"/>
      <c r="C88" s="37"/>
      <c r="D88" s="215" t="s">
        <v>128</v>
      </c>
      <c r="E88" s="37"/>
      <c r="F88" s="216" t="s">
        <v>176</v>
      </c>
      <c r="G88" s="37"/>
      <c r="H88" s="37"/>
      <c r="I88" s="217"/>
      <c r="J88" s="37"/>
      <c r="K88" s="37"/>
      <c r="L88" s="41"/>
      <c r="M88" s="218"/>
      <c r="N88" s="21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128</v>
      </c>
      <c r="AU88" s="14" t="s">
        <v>71</v>
      </c>
    </row>
    <row r="89" s="2" customFormat="1" ht="16.5" customHeight="1">
      <c r="A89" s="35"/>
      <c r="B89" s="36"/>
      <c r="C89" s="224" t="s">
        <v>80</v>
      </c>
      <c r="D89" s="224" t="s">
        <v>174</v>
      </c>
      <c r="E89" s="225" t="s">
        <v>179</v>
      </c>
      <c r="F89" s="226" t="s">
        <v>180</v>
      </c>
      <c r="G89" s="227" t="s">
        <v>125</v>
      </c>
      <c r="H89" s="228">
        <v>8</v>
      </c>
      <c r="I89" s="229"/>
      <c r="J89" s="230">
        <f>ROUND(I89*H89,2)</f>
        <v>0</v>
      </c>
      <c r="K89" s="226" t="s">
        <v>177</v>
      </c>
      <c r="L89" s="231"/>
      <c r="M89" s="232" t="s">
        <v>19</v>
      </c>
      <c r="N89" s="233" t="s">
        <v>42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181</v>
      </c>
      <c r="AT89" s="213" t="s">
        <v>174</v>
      </c>
      <c r="AU89" s="213" t="s">
        <v>71</v>
      </c>
      <c r="AY89" s="14" t="s">
        <v>121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78</v>
      </c>
      <c r="BK89" s="214">
        <f>ROUND(I89*H89,2)</f>
        <v>0</v>
      </c>
      <c r="BL89" s="14" t="s">
        <v>181</v>
      </c>
      <c r="BM89" s="213" t="s">
        <v>182</v>
      </c>
    </row>
    <row r="90" s="2" customFormat="1">
      <c r="A90" s="35"/>
      <c r="B90" s="36"/>
      <c r="C90" s="37"/>
      <c r="D90" s="215" t="s">
        <v>128</v>
      </c>
      <c r="E90" s="37"/>
      <c r="F90" s="216" t="s">
        <v>180</v>
      </c>
      <c r="G90" s="37"/>
      <c r="H90" s="37"/>
      <c r="I90" s="217"/>
      <c r="J90" s="37"/>
      <c r="K90" s="37"/>
      <c r="L90" s="41"/>
      <c r="M90" s="218"/>
      <c r="N90" s="21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128</v>
      </c>
      <c r="AU90" s="14" t="s">
        <v>71</v>
      </c>
    </row>
    <row r="91" s="2" customFormat="1" ht="16.5" customHeight="1">
      <c r="A91" s="35"/>
      <c r="B91" s="36"/>
      <c r="C91" s="224" t="s">
        <v>134</v>
      </c>
      <c r="D91" s="224" t="s">
        <v>174</v>
      </c>
      <c r="E91" s="225" t="s">
        <v>183</v>
      </c>
      <c r="F91" s="226" t="s">
        <v>184</v>
      </c>
      <c r="G91" s="227" t="s">
        <v>125</v>
      </c>
      <c r="H91" s="228">
        <v>6</v>
      </c>
      <c r="I91" s="229"/>
      <c r="J91" s="230">
        <f>ROUND(I91*H91,2)</f>
        <v>0</v>
      </c>
      <c r="K91" s="226" t="s">
        <v>177</v>
      </c>
      <c r="L91" s="231"/>
      <c r="M91" s="232" t="s">
        <v>19</v>
      </c>
      <c r="N91" s="233" t="s">
        <v>42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181</v>
      </c>
      <c r="AT91" s="213" t="s">
        <v>174</v>
      </c>
      <c r="AU91" s="213" t="s">
        <v>71</v>
      </c>
      <c r="AY91" s="14" t="s">
        <v>121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78</v>
      </c>
      <c r="BK91" s="214">
        <f>ROUND(I91*H91,2)</f>
        <v>0</v>
      </c>
      <c r="BL91" s="14" t="s">
        <v>181</v>
      </c>
      <c r="BM91" s="213" t="s">
        <v>185</v>
      </c>
    </row>
    <row r="92" s="2" customFormat="1">
      <c r="A92" s="35"/>
      <c r="B92" s="36"/>
      <c r="C92" s="37"/>
      <c r="D92" s="215" t="s">
        <v>128</v>
      </c>
      <c r="E92" s="37"/>
      <c r="F92" s="216" t="s">
        <v>184</v>
      </c>
      <c r="G92" s="37"/>
      <c r="H92" s="37"/>
      <c r="I92" s="217"/>
      <c r="J92" s="37"/>
      <c r="K92" s="37"/>
      <c r="L92" s="41"/>
      <c r="M92" s="218"/>
      <c r="N92" s="21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128</v>
      </c>
      <c r="AU92" s="14" t="s">
        <v>71</v>
      </c>
    </row>
    <row r="93" s="2" customFormat="1" ht="16.5" customHeight="1">
      <c r="A93" s="35"/>
      <c r="B93" s="36"/>
      <c r="C93" s="224" t="s">
        <v>120</v>
      </c>
      <c r="D93" s="224" t="s">
        <v>174</v>
      </c>
      <c r="E93" s="225" t="s">
        <v>186</v>
      </c>
      <c r="F93" s="226" t="s">
        <v>187</v>
      </c>
      <c r="G93" s="227" t="s">
        <v>125</v>
      </c>
      <c r="H93" s="228">
        <v>70</v>
      </c>
      <c r="I93" s="229"/>
      <c r="J93" s="230">
        <f>ROUND(I93*H93,2)</f>
        <v>0</v>
      </c>
      <c r="K93" s="226" t="s">
        <v>177</v>
      </c>
      <c r="L93" s="231"/>
      <c r="M93" s="232" t="s">
        <v>19</v>
      </c>
      <c r="N93" s="233" t="s">
        <v>42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181</v>
      </c>
      <c r="AT93" s="213" t="s">
        <v>174</v>
      </c>
      <c r="AU93" s="213" t="s">
        <v>71</v>
      </c>
      <c r="AY93" s="14" t="s">
        <v>121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181</v>
      </c>
      <c r="BM93" s="213" t="s">
        <v>188</v>
      </c>
    </row>
    <row r="94" s="2" customFormat="1">
      <c r="A94" s="35"/>
      <c r="B94" s="36"/>
      <c r="C94" s="37"/>
      <c r="D94" s="215" t="s">
        <v>128</v>
      </c>
      <c r="E94" s="37"/>
      <c r="F94" s="216" t="s">
        <v>187</v>
      </c>
      <c r="G94" s="37"/>
      <c r="H94" s="37"/>
      <c r="I94" s="217"/>
      <c r="J94" s="37"/>
      <c r="K94" s="37"/>
      <c r="L94" s="41"/>
      <c r="M94" s="218"/>
      <c r="N94" s="21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128</v>
      </c>
      <c r="AU94" s="14" t="s">
        <v>71</v>
      </c>
    </row>
    <row r="95" s="2" customFormat="1" ht="21.75" customHeight="1">
      <c r="A95" s="35"/>
      <c r="B95" s="36"/>
      <c r="C95" s="224" t="s">
        <v>143</v>
      </c>
      <c r="D95" s="224" t="s">
        <v>174</v>
      </c>
      <c r="E95" s="225" t="s">
        <v>189</v>
      </c>
      <c r="F95" s="226" t="s">
        <v>190</v>
      </c>
      <c r="G95" s="227" t="s">
        <v>125</v>
      </c>
      <c r="H95" s="228">
        <v>6</v>
      </c>
      <c r="I95" s="229"/>
      <c r="J95" s="230">
        <f>ROUND(I95*H95,2)</f>
        <v>0</v>
      </c>
      <c r="K95" s="226" t="s">
        <v>177</v>
      </c>
      <c r="L95" s="231"/>
      <c r="M95" s="232" t="s">
        <v>19</v>
      </c>
      <c r="N95" s="233" t="s">
        <v>42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181</v>
      </c>
      <c r="AT95" s="213" t="s">
        <v>174</v>
      </c>
      <c r="AU95" s="213" t="s">
        <v>71</v>
      </c>
      <c r="AY95" s="14" t="s">
        <v>121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78</v>
      </c>
      <c r="BK95" s="214">
        <f>ROUND(I95*H95,2)</f>
        <v>0</v>
      </c>
      <c r="BL95" s="14" t="s">
        <v>181</v>
      </c>
      <c r="BM95" s="213" t="s">
        <v>191</v>
      </c>
    </row>
    <row r="96" s="2" customFormat="1">
      <c r="A96" s="35"/>
      <c r="B96" s="36"/>
      <c r="C96" s="37"/>
      <c r="D96" s="215" t="s">
        <v>128</v>
      </c>
      <c r="E96" s="37"/>
      <c r="F96" s="216" t="s">
        <v>190</v>
      </c>
      <c r="G96" s="37"/>
      <c r="H96" s="37"/>
      <c r="I96" s="217"/>
      <c r="J96" s="37"/>
      <c r="K96" s="37"/>
      <c r="L96" s="41"/>
      <c r="M96" s="218"/>
      <c r="N96" s="21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128</v>
      </c>
      <c r="AU96" s="14" t="s">
        <v>71</v>
      </c>
    </row>
    <row r="97" s="2" customFormat="1" ht="16.5" customHeight="1">
      <c r="A97" s="35"/>
      <c r="B97" s="36"/>
      <c r="C97" s="224" t="s">
        <v>148</v>
      </c>
      <c r="D97" s="224" t="s">
        <v>174</v>
      </c>
      <c r="E97" s="225" t="s">
        <v>192</v>
      </c>
      <c r="F97" s="226" t="s">
        <v>193</v>
      </c>
      <c r="G97" s="227" t="s">
        <v>125</v>
      </c>
      <c r="H97" s="228">
        <v>2</v>
      </c>
      <c r="I97" s="229"/>
      <c r="J97" s="230">
        <f>ROUND(I97*H97,2)</f>
        <v>0</v>
      </c>
      <c r="K97" s="226" t="s">
        <v>177</v>
      </c>
      <c r="L97" s="231"/>
      <c r="M97" s="232" t="s">
        <v>19</v>
      </c>
      <c r="N97" s="233" t="s">
        <v>42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181</v>
      </c>
      <c r="AT97" s="213" t="s">
        <v>174</v>
      </c>
      <c r="AU97" s="213" t="s">
        <v>71</v>
      </c>
      <c r="AY97" s="14" t="s">
        <v>121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78</v>
      </c>
      <c r="BK97" s="214">
        <f>ROUND(I97*H97,2)</f>
        <v>0</v>
      </c>
      <c r="BL97" s="14" t="s">
        <v>181</v>
      </c>
      <c r="BM97" s="213" t="s">
        <v>194</v>
      </c>
    </row>
    <row r="98" s="2" customFormat="1">
      <c r="A98" s="35"/>
      <c r="B98" s="36"/>
      <c r="C98" s="37"/>
      <c r="D98" s="215" t="s">
        <v>128</v>
      </c>
      <c r="E98" s="37"/>
      <c r="F98" s="216" t="s">
        <v>193</v>
      </c>
      <c r="G98" s="37"/>
      <c r="H98" s="37"/>
      <c r="I98" s="217"/>
      <c r="J98" s="37"/>
      <c r="K98" s="37"/>
      <c r="L98" s="41"/>
      <c r="M98" s="218"/>
      <c r="N98" s="21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128</v>
      </c>
      <c r="AU98" s="14" t="s">
        <v>71</v>
      </c>
    </row>
    <row r="99" s="2" customFormat="1" ht="16.5" customHeight="1">
      <c r="A99" s="35"/>
      <c r="B99" s="36"/>
      <c r="C99" s="224" t="s">
        <v>153</v>
      </c>
      <c r="D99" s="224" t="s">
        <v>174</v>
      </c>
      <c r="E99" s="225" t="s">
        <v>195</v>
      </c>
      <c r="F99" s="226" t="s">
        <v>196</v>
      </c>
      <c r="G99" s="227" t="s">
        <v>125</v>
      </c>
      <c r="H99" s="228">
        <v>6</v>
      </c>
      <c r="I99" s="229"/>
      <c r="J99" s="230">
        <f>ROUND(I99*H99,2)</f>
        <v>0</v>
      </c>
      <c r="K99" s="226" t="s">
        <v>177</v>
      </c>
      <c r="L99" s="231"/>
      <c r="M99" s="232" t="s">
        <v>19</v>
      </c>
      <c r="N99" s="233" t="s">
        <v>42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181</v>
      </c>
      <c r="AT99" s="213" t="s">
        <v>174</v>
      </c>
      <c r="AU99" s="213" t="s">
        <v>71</v>
      </c>
      <c r="AY99" s="14" t="s">
        <v>121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78</v>
      </c>
      <c r="BK99" s="214">
        <f>ROUND(I99*H99,2)</f>
        <v>0</v>
      </c>
      <c r="BL99" s="14" t="s">
        <v>181</v>
      </c>
      <c r="BM99" s="213" t="s">
        <v>197</v>
      </c>
    </row>
    <row r="100" s="2" customFormat="1">
      <c r="A100" s="35"/>
      <c r="B100" s="36"/>
      <c r="C100" s="37"/>
      <c r="D100" s="215" t="s">
        <v>128</v>
      </c>
      <c r="E100" s="37"/>
      <c r="F100" s="216" t="s">
        <v>196</v>
      </c>
      <c r="G100" s="37"/>
      <c r="H100" s="37"/>
      <c r="I100" s="217"/>
      <c r="J100" s="37"/>
      <c r="K100" s="37"/>
      <c r="L100" s="41"/>
      <c r="M100" s="218"/>
      <c r="N100" s="21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128</v>
      </c>
      <c r="AU100" s="14" t="s">
        <v>71</v>
      </c>
    </row>
    <row r="101" s="2" customFormat="1" ht="16.5" customHeight="1">
      <c r="A101" s="35"/>
      <c r="B101" s="36"/>
      <c r="C101" s="224" t="s">
        <v>158</v>
      </c>
      <c r="D101" s="224" t="s">
        <v>174</v>
      </c>
      <c r="E101" s="225" t="s">
        <v>198</v>
      </c>
      <c r="F101" s="226" t="s">
        <v>199</v>
      </c>
      <c r="G101" s="227" t="s">
        <v>125</v>
      </c>
      <c r="H101" s="228">
        <v>6</v>
      </c>
      <c r="I101" s="229"/>
      <c r="J101" s="230">
        <f>ROUND(I101*H101,2)</f>
        <v>0</v>
      </c>
      <c r="K101" s="226" t="s">
        <v>177</v>
      </c>
      <c r="L101" s="231"/>
      <c r="M101" s="232" t="s">
        <v>19</v>
      </c>
      <c r="N101" s="233" t="s">
        <v>42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181</v>
      </c>
      <c r="AT101" s="213" t="s">
        <v>174</v>
      </c>
      <c r="AU101" s="213" t="s">
        <v>71</v>
      </c>
      <c r="AY101" s="14" t="s">
        <v>121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78</v>
      </c>
      <c r="BK101" s="214">
        <f>ROUND(I101*H101,2)</f>
        <v>0</v>
      </c>
      <c r="BL101" s="14" t="s">
        <v>181</v>
      </c>
      <c r="BM101" s="213" t="s">
        <v>200</v>
      </c>
    </row>
    <row r="102" s="2" customFormat="1">
      <c r="A102" s="35"/>
      <c r="B102" s="36"/>
      <c r="C102" s="37"/>
      <c r="D102" s="215" t="s">
        <v>128</v>
      </c>
      <c r="E102" s="37"/>
      <c r="F102" s="216" t="s">
        <v>199</v>
      </c>
      <c r="G102" s="37"/>
      <c r="H102" s="37"/>
      <c r="I102" s="217"/>
      <c r="J102" s="37"/>
      <c r="K102" s="37"/>
      <c r="L102" s="41"/>
      <c r="M102" s="218"/>
      <c r="N102" s="21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128</v>
      </c>
      <c r="AU102" s="14" t="s">
        <v>71</v>
      </c>
    </row>
    <row r="103" s="2" customFormat="1" ht="16.5" customHeight="1">
      <c r="A103" s="35"/>
      <c r="B103" s="36"/>
      <c r="C103" s="224" t="s">
        <v>163</v>
      </c>
      <c r="D103" s="224" t="s">
        <v>174</v>
      </c>
      <c r="E103" s="225" t="s">
        <v>201</v>
      </c>
      <c r="F103" s="226" t="s">
        <v>202</v>
      </c>
      <c r="G103" s="227" t="s">
        <v>125</v>
      </c>
      <c r="H103" s="228">
        <v>6</v>
      </c>
      <c r="I103" s="229"/>
      <c r="J103" s="230">
        <f>ROUND(I103*H103,2)</f>
        <v>0</v>
      </c>
      <c r="K103" s="226" t="s">
        <v>177</v>
      </c>
      <c r="L103" s="231"/>
      <c r="M103" s="232" t="s">
        <v>19</v>
      </c>
      <c r="N103" s="233" t="s">
        <v>42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181</v>
      </c>
      <c r="AT103" s="213" t="s">
        <v>174</v>
      </c>
      <c r="AU103" s="213" t="s">
        <v>71</v>
      </c>
      <c r="AY103" s="14" t="s">
        <v>121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78</v>
      </c>
      <c r="BK103" s="214">
        <f>ROUND(I103*H103,2)</f>
        <v>0</v>
      </c>
      <c r="BL103" s="14" t="s">
        <v>181</v>
      </c>
      <c r="BM103" s="213" t="s">
        <v>203</v>
      </c>
    </row>
    <row r="104" s="2" customFormat="1">
      <c r="A104" s="35"/>
      <c r="B104" s="36"/>
      <c r="C104" s="37"/>
      <c r="D104" s="215" t="s">
        <v>128</v>
      </c>
      <c r="E104" s="37"/>
      <c r="F104" s="216" t="s">
        <v>202</v>
      </c>
      <c r="G104" s="37"/>
      <c r="H104" s="37"/>
      <c r="I104" s="217"/>
      <c r="J104" s="37"/>
      <c r="K104" s="37"/>
      <c r="L104" s="41"/>
      <c r="M104" s="218"/>
      <c r="N104" s="21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128</v>
      </c>
      <c r="AU104" s="14" t="s">
        <v>71</v>
      </c>
    </row>
    <row r="105" s="2" customFormat="1" ht="16.5" customHeight="1">
      <c r="A105" s="35"/>
      <c r="B105" s="36"/>
      <c r="C105" s="224" t="s">
        <v>168</v>
      </c>
      <c r="D105" s="224" t="s">
        <v>174</v>
      </c>
      <c r="E105" s="225" t="s">
        <v>204</v>
      </c>
      <c r="F105" s="226" t="s">
        <v>205</v>
      </c>
      <c r="G105" s="227" t="s">
        <v>125</v>
      </c>
      <c r="H105" s="228">
        <v>6</v>
      </c>
      <c r="I105" s="229"/>
      <c r="J105" s="230">
        <f>ROUND(I105*H105,2)</f>
        <v>0</v>
      </c>
      <c r="K105" s="226" t="s">
        <v>177</v>
      </c>
      <c r="L105" s="231"/>
      <c r="M105" s="232" t="s">
        <v>19</v>
      </c>
      <c r="N105" s="233" t="s">
        <v>42</v>
      </c>
      <c r="O105" s="8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3" t="s">
        <v>181</v>
      </c>
      <c r="AT105" s="213" t="s">
        <v>174</v>
      </c>
      <c r="AU105" s="213" t="s">
        <v>71</v>
      </c>
      <c r="AY105" s="14" t="s">
        <v>121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78</v>
      </c>
      <c r="BK105" s="214">
        <f>ROUND(I105*H105,2)</f>
        <v>0</v>
      </c>
      <c r="BL105" s="14" t="s">
        <v>181</v>
      </c>
      <c r="BM105" s="213" t="s">
        <v>206</v>
      </c>
    </row>
    <row r="106" s="2" customFormat="1">
      <c r="A106" s="35"/>
      <c r="B106" s="36"/>
      <c r="C106" s="37"/>
      <c r="D106" s="215" t="s">
        <v>128</v>
      </c>
      <c r="E106" s="37"/>
      <c r="F106" s="216" t="s">
        <v>205</v>
      </c>
      <c r="G106" s="37"/>
      <c r="H106" s="37"/>
      <c r="I106" s="217"/>
      <c r="J106" s="37"/>
      <c r="K106" s="37"/>
      <c r="L106" s="41"/>
      <c r="M106" s="218"/>
      <c r="N106" s="21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128</v>
      </c>
      <c r="AU106" s="14" t="s">
        <v>71</v>
      </c>
    </row>
    <row r="107" s="2" customFormat="1" ht="16.5" customHeight="1">
      <c r="A107" s="35"/>
      <c r="B107" s="36"/>
      <c r="C107" s="224" t="s">
        <v>207</v>
      </c>
      <c r="D107" s="224" t="s">
        <v>174</v>
      </c>
      <c r="E107" s="225" t="s">
        <v>208</v>
      </c>
      <c r="F107" s="226" t="s">
        <v>209</v>
      </c>
      <c r="G107" s="227" t="s">
        <v>125</v>
      </c>
      <c r="H107" s="228">
        <v>6</v>
      </c>
      <c r="I107" s="229"/>
      <c r="J107" s="230">
        <f>ROUND(I107*H107,2)</f>
        <v>0</v>
      </c>
      <c r="K107" s="226" t="s">
        <v>177</v>
      </c>
      <c r="L107" s="231"/>
      <c r="M107" s="232" t="s">
        <v>19</v>
      </c>
      <c r="N107" s="233" t="s">
        <v>42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181</v>
      </c>
      <c r="AT107" s="213" t="s">
        <v>174</v>
      </c>
      <c r="AU107" s="213" t="s">
        <v>71</v>
      </c>
      <c r="AY107" s="14" t="s">
        <v>121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78</v>
      </c>
      <c r="BK107" s="214">
        <f>ROUND(I107*H107,2)</f>
        <v>0</v>
      </c>
      <c r="BL107" s="14" t="s">
        <v>181</v>
      </c>
      <c r="BM107" s="213" t="s">
        <v>210</v>
      </c>
    </row>
    <row r="108" s="2" customFormat="1">
      <c r="A108" s="35"/>
      <c r="B108" s="36"/>
      <c r="C108" s="37"/>
      <c r="D108" s="215" t="s">
        <v>128</v>
      </c>
      <c r="E108" s="37"/>
      <c r="F108" s="216" t="s">
        <v>209</v>
      </c>
      <c r="G108" s="37"/>
      <c r="H108" s="37"/>
      <c r="I108" s="217"/>
      <c r="J108" s="37"/>
      <c r="K108" s="37"/>
      <c r="L108" s="41"/>
      <c r="M108" s="218"/>
      <c r="N108" s="21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128</v>
      </c>
      <c r="AU108" s="14" t="s">
        <v>71</v>
      </c>
    </row>
    <row r="109" s="2" customFormat="1" ht="16.5" customHeight="1">
      <c r="A109" s="35"/>
      <c r="B109" s="36"/>
      <c r="C109" s="224" t="s">
        <v>8</v>
      </c>
      <c r="D109" s="224" t="s">
        <v>174</v>
      </c>
      <c r="E109" s="225" t="s">
        <v>211</v>
      </c>
      <c r="F109" s="226" t="s">
        <v>212</v>
      </c>
      <c r="G109" s="227" t="s">
        <v>125</v>
      </c>
      <c r="H109" s="228">
        <v>4</v>
      </c>
      <c r="I109" s="229"/>
      <c r="J109" s="230">
        <f>ROUND(I109*H109,2)</f>
        <v>0</v>
      </c>
      <c r="K109" s="226" t="s">
        <v>177</v>
      </c>
      <c r="L109" s="231"/>
      <c r="M109" s="232" t="s">
        <v>19</v>
      </c>
      <c r="N109" s="233" t="s">
        <v>42</v>
      </c>
      <c r="O109" s="81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3" t="s">
        <v>181</v>
      </c>
      <c r="AT109" s="213" t="s">
        <v>174</v>
      </c>
      <c r="AU109" s="213" t="s">
        <v>71</v>
      </c>
      <c r="AY109" s="14" t="s">
        <v>121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78</v>
      </c>
      <c r="BK109" s="214">
        <f>ROUND(I109*H109,2)</f>
        <v>0</v>
      </c>
      <c r="BL109" s="14" t="s">
        <v>181</v>
      </c>
      <c r="BM109" s="213" t="s">
        <v>213</v>
      </c>
    </row>
    <row r="110" s="2" customFormat="1">
      <c r="A110" s="35"/>
      <c r="B110" s="36"/>
      <c r="C110" s="37"/>
      <c r="D110" s="215" t="s">
        <v>128</v>
      </c>
      <c r="E110" s="37"/>
      <c r="F110" s="216" t="s">
        <v>212</v>
      </c>
      <c r="G110" s="37"/>
      <c r="H110" s="37"/>
      <c r="I110" s="217"/>
      <c r="J110" s="37"/>
      <c r="K110" s="37"/>
      <c r="L110" s="41"/>
      <c r="M110" s="218"/>
      <c r="N110" s="21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128</v>
      </c>
      <c r="AU110" s="14" t="s">
        <v>71</v>
      </c>
    </row>
    <row r="111" s="2" customFormat="1" ht="16.5" customHeight="1">
      <c r="A111" s="35"/>
      <c r="B111" s="36"/>
      <c r="C111" s="224" t="s">
        <v>214</v>
      </c>
      <c r="D111" s="224" t="s">
        <v>174</v>
      </c>
      <c r="E111" s="225" t="s">
        <v>215</v>
      </c>
      <c r="F111" s="226" t="s">
        <v>216</v>
      </c>
      <c r="G111" s="227" t="s">
        <v>125</v>
      </c>
      <c r="H111" s="228">
        <v>4</v>
      </c>
      <c r="I111" s="229"/>
      <c r="J111" s="230">
        <f>ROUND(I111*H111,2)</f>
        <v>0</v>
      </c>
      <c r="K111" s="226" t="s">
        <v>177</v>
      </c>
      <c r="L111" s="231"/>
      <c r="M111" s="232" t="s">
        <v>19</v>
      </c>
      <c r="N111" s="233" t="s">
        <v>42</v>
      </c>
      <c r="O111" s="81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3" t="s">
        <v>181</v>
      </c>
      <c r="AT111" s="213" t="s">
        <v>174</v>
      </c>
      <c r="AU111" s="213" t="s">
        <v>71</v>
      </c>
      <c r="AY111" s="14" t="s">
        <v>121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78</v>
      </c>
      <c r="BK111" s="214">
        <f>ROUND(I111*H111,2)</f>
        <v>0</v>
      </c>
      <c r="BL111" s="14" t="s">
        <v>181</v>
      </c>
      <c r="BM111" s="213" t="s">
        <v>217</v>
      </c>
    </row>
    <row r="112" s="2" customFormat="1">
      <c r="A112" s="35"/>
      <c r="B112" s="36"/>
      <c r="C112" s="37"/>
      <c r="D112" s="215" t="s">
        <v>128</v>
      </c>
      <c r="E112" s="37"/>
      <c r="F112" s="216" t="s">
        <v>216</v>
      </c>
      <c r="G112" s="37"/>
      <c r="H112" s="37"/>
      <c r="I112" s="217"/>
      <c r="J112" s="37"/>
      <c r="K112" s="37"/>
      <c r="L112" s="41"/>
      <c r="M112" s="218"/>
      <c r="N112" s="21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128</v>
      </c>
      <c r="AU112" s="14" t="s">
        <v>71</v>
      </c>
    </row>
    <row r="113" s="2" customFormat="1" ht="16.5" customHeight="1">
      <c r="A113" s="35"/>
      <c r="B113" s="36"/>
      <c r="C113" s="224" t="s">
        <v>218</v>
      </c>
      <c r="D113" s="224" t="s">
        <v>174</v>
      </c>
      <c r="E113" s="225" t="s">
        <v>219</v>
      </c>
      <c r="F113" s="226" t="s">
        <v>220</v>
      </c>
      <c r="G113" s="227" t="s">
        <v>125</v>
      </c>
      <c r="H113" s="228">
        <v>4</v>
      </c>
      <c r="I113" s="229"/>
      <c r="J113" s="230">
        <f>ROUND(I113*H113,2)</f>
        <v>0</v>
      </c>
      <c r="K113" s="226" t="s">
        <v>177</v>
      </c>
      <c r="L113" s="231"/>
      <c r="M113" s="232" t="s">
        <v>19</v>
      </c>
      <c r="N113" s="233" t="s">
        <v>42</v>
      </c>
      <c r="O113" s="8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3" t="s">
        <v>181</v>
      </c>
      <c r="AT113" s="213" t="s">
        <v>174</v>
      </c>
      <c r="AU113" s="213" t="s">
        <v>71</v>
      </c>
      <c r="AY113" s="14" t="s">
        <v>121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78</v>
      </c>
      <c r="BK113" s="214">
        <f>ROUND(I113*H113,2)</f>
        <v>0</v>
      </c>
      <c r="BL113" s="14" t="s">
        <v>181</v>
      </c>
      <c r="BM113" s="213" t="s">
        <v>221</v>
      </c>
    </row>
    <row r="114" s="2" customFormat="1">
      <c r="A114" s="35"/>
      <c r="B114" s="36"/>
      <c r="C114" s="37"/>
      <c r="D114" s="215" t="s">
        <v>128</v>
      </c>
      <c r="E114" s="37"/>
      <c r="F114" s="216" t="s">
        <v>220</v>
      </c>
      <c r="G114" s="37"/>
      <c r="H114" s="37"/>
      <c r="I114" s="217"/>
      <c r="J114" s="37"/>
      <c r="K114" s="37"/>
      <c r="L114" s="41"/>
      <c r="M114" s="218"/>
      <c r="N114" s="21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128</v>
      </c>
      <c r="AU114" s="14" t="s">
        <v>71</v>
      </c>
    </row>
    <row r="115" s="2" customFormat="1" ht="16.5" customHeight="1">
      <c r="A115" s="35"/>
      <c r="B115" s="36"/>
      <c r="C115" s="224" t="s">
        <v>222</v>
      </c>
      <c r="D115" s="224" t="s">
        <v>174</v>
      </c>
      <c r="E115" s="225" t="s">
        <v>223</v>
      </c>
      <c r="F115" s="226" t="s">
        <v>224</v>
      </c>
      <c r="G115" s="227" t="s">
        <v>125</v>
      </c>
      <c r="H115" s="228">
        <v>6</v>
      </c>
      <c r="I115" s="229"/>
      <c r="J115" s="230">
        <f>ROUND(I115*H115,2)</f>
        <v>0</v>
      </c>
      <c r="K115" s="226" t="s">
        <v>177</v>
      </c>
      <c r="L115" s="231"/>
      <c r="M115" s="232" t="s">
        <v>19</v>
      </c>
      <c r="N115" s="233" t="s">
        <v>42</v>
      </c>
      <c r="O115" s="81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3" t="s">
        <v>181</v>
      </c>
      <c r="AT115" s="213" t="s">
        <v>174</v>
      </c>
      <c r="AU115" s="213" t="s">
        <v>71</v>
      </c>
      <c r="AY115" s="14" t="s">
        <v>121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78</v>
      </c>
      <c r="BK115" s="214">
        <f>ROUND(I115*H115,2)</f>
        <v>0</v>
      </c>
      <c r="BL115" s="14" t="s">
        <v>181</v>
      </c>
      <c r="BM115" s="213" t="s">
        <v>225</v>
      </c>
    </row>
    <row r="116" s="2" customFormat="1">
      <c r="A116" s="35"/>
      <c r="B116" s="36"/>
      <c r="C116" s="37"/>
      <c r="D116" s="215" t="s">
        <v>128</v>
      </c>
      <c r="E116" s="37"/>
      <c r="F116" s="216" t="s">
        <v>224</v>
      </c>
      <c r="G116" s="37"/>
      <c r="H116" s="37"/>
      <c r="I116" s="217"/>
      <c r="J116" s="37"/>
      <c r="K116" s="37"/>
      <c r="L116" s="41"/>
      <c r="M116" s="218"/>
      <c r="N116" s="21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128</v>
      </c>
      <c r="AU116" s="14" t="s">
        <v>71</v>
      </c>
    </row>
    <row r="117" s="2" customFormat="1" ht="16.5" customHeight="1">
      <c r="A117" s="35"/>
      <c r="B117" s="36"/>
      <c r="C117" s="224" t="s">
        <v>226</v>
      </c>
      <c r="D117" s="224" t="s">
        <v>174</v>
      </c>
      <c r="E117" s="225" t="s">
        <v>227</v>
      </c>
      <c r="F117" s="226" t="s">
        <v>228</v>
      </c>
      <c r="G117" s="227" t="s">
        <v>125</v>
      </c>
      <c r="H117" s="228">
        <v>60</v>
      </c>
      <c r="I117" s="229"/>
      <c r="J117" s="230">
        <f>ROUND(I117*H117,2)</f>
        <v>0</v>
      </c>
      <c r="K117" s="226" t="s">
        <v>177</v>
      </c>
      <c r="L117" s="231"/>
      <c r="M117" s="232" t="s">
        <v>19</v>
      </c>
      <c r="N117" s="233" t="s">
        <v>42</v>
      </c>
      <c r="O117" s="81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3" t="s">
        <v>181</v>
      </c>
      <c r="AT117" s="213" t="s">
        <v>174</v>
      </c>
      <c r="AU117" s="213" t="s">
        <v>71</v>
      </c>
      <c r="AY117" s="14" t="s">
        <v>121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78</v>
      </c>
      <c r="BK117" s="214">
        <f>ROUND(I117*H117,2)</f>
        <v>0</v>
      </c>
      <c r="BL117" s="14" t="s">
        <v>181</v>
      </c>
      <c r="BM117" s="213" t="s">
        <v>229</v>
      </c>
    </row>
    <row r="118" s="2" customFormat="1">
      <c r="A118" s="35"/>
      <c r="B118" s="36"/>
      <c r="C118" s="37"/>
      <c r="D118" s="215" t="s">
        <v>128</v>
      </c>
      <c r="E118" s="37"/>
      <c r="F118" s="216" t="s">
        <v>228</v>
      </c>
      <c r="G118" s="37"/>
      <c r="H118" s="37"/>
      <c r="I118" s="217"/>
      <c r="J118" s="37"/>
      <c r="K118" s="37"/>
      <c r="L118" s="41"/>
      <c r="M118" s="218"/>
      <c r="N118" s="21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128</v>
      </c>
      <c r="AU118" s="14" t="s">
        <v>71</v>
      </c>
    </row>
    <row r="119" s="2" customFormat="1" ht="16.5" customHeight="1">
      <c r="A119" s="35"/>
      <c r="B119" s="36"/>
      <c r="C119" s="224" t="s">
        <v>230</v>
      </c>
      <c r="D119" s="224" t="s">
        <v>174</v>
      </c>
      <c r="E119" s="225" t="s">
        <v>231</v>
      </c>
      <c r="F119" s="226" t="s">
        <v>232</v>
      </c>
      <c r="G119" s="227" t="s">
        <v>125</v>
      </c>
      <c r="H119" s="228">
        <v>30</v>
      </c>
      <c r="I119" s="229"/>
      <c r="J119" s="230">
        <f>ROUND(I119*H119,2)</f>
        <v>0</v>
      </c>
      <c r="K119" s="226" t="s">
        <v>177</v>
      </c>
      <c r="L119" s="231"/>
      <c r="M119" s="232" t="s">
        <v>19</v>
      </c>
      <c r="N119" s="233" t="s">
        <v>42</v>
      </c>
      <c r="O119" s="81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3" t="s">
        <v>181</v>
      </c>
      <c r="AT119" s="213" t="s">
        <v>174</v>
      </c>
      <c r="AU119" s="213" t="s">
        <v>71</v>
      </c>
      <c r="AY119" s="14" t="s">
        <v>121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78</v>
      </c>
      <c r="BK119" s="214">
        <f>ROUND(I119*H119,2)</f>
        <v>0</v>
      </c>
      <c r="BL119" s="14" t="s">
        <v>181</v>
      </c>
      <c r="BM119" s="213" t="s">
        <v>233</v>
      </c>
    </row>
    <row r="120" s="2" customFormat="1">
      <c r="A120" s="35"/>
      <c r="B120" s="36"/>
      <c r="C120" s="37"/>
      <c r="D120" s="215" t="s">
        <v>128</v>
      </c>
      <c r="E120" s="37"/>
      <c r="F120" s="216" t="s">
        <v>232</v>
      </c>
      <c r="G120" s="37"/>
      <c r="H120" s="37"/>
      <c r="I120" s="217"/>
      <c r="J120" s="37"/>
      <c r="K120" s="37"/>
      <c r="L120" s="41"/>
      <c r="M120" s="218"/>
      <c r="N120" s="219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128</v>
      </c>
      <c r="AU120" s="14" t="s">
        <v>71</v>
      </c>
    </row>
    <row r="121" s="2" customFormat="1" ht="16.5" customHeight="1">
      <c r="A121" s="35"/>
      <c r="B121" s="36"/>
      <c r="C121" s="224" t="s">
        <v>234</v>
      </c>
      <c r="D121" s="224" t="s">
        <v>174</v>
      </c>
      <c r="E121" s="225" t="s">
        <v>235</v>
      </c>
      <c r="F121" s="226" t="s">
        <v>236</v>
      </c>
      <c r="G121" s="227" t="s">
        <v>237</v>
      </c>
      <c r="H121" s="228">
        <v>160</v>
      </c>
      <c r="I121" s="229"/>
      <c r="J121" s="230">
        <f>ROUND(I121*H121,2)</f>
        <v>0</v>
      </c>
      <c r="K121" s="226" t="s">
        <v>177</v>
      </c>
      <c r="L121" s="231"/>
      <c r="M121" s="232" t="s">
        <v>19</v>
      </c>
      <c r="N121" s="233" t="s">
        <v>42</v>
      </c>
      <c r="O121" s="81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3" t="s">
        <v>181</v>
      </c>
      <c r="AT121" s="213" t="s">
        <v>174</v>
      </c>
      <c r="AU121" s="213" t="s">
        <v>71</v>
      </c>
      <c r="AY121" s="14" t="s">
        <v>121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78</v>
      </c>
      <c r="BK121" s="214">
        <f>ROUND(I121*H121,2)</f>
        <v>0</v>
      </c>
      <c r="BL121" s="14" t="s">
        <v>181</v>
      </c>
      <c r="BM121" s="213" t="s">
        <v>238</v>
      </c>
    </row>
    <row r="122" s="2" customFormat="1">
      <c r="A122" s="35"/>
      <c r="B122" s="36"/>
      <c r="C122" s="37"/>
      <c r="D122" s="215" t="s">
        <v>128</v>
      </c>
      <c r="E122" s="37"/>
      <c r="F122" s="216" t="s">
        <v>236</v>
      </c>
      <c r="G122" s="37"/>
      <c r="H122" s="37"/>
      <c r="I122" s="217"/>
      <c r="J122" s="37"/>
      <c r="K122" s="37"/>
      <c r="L122" s="41"/>
      <c r="M122" s="218"/>
      <c r="N122" s="21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128</v>
      </c>
      <c r="AU122" s="14" t="s">
        <v>71</v>
      </c>
    </row>
    <row r="123" s="2" customFormat="1" ht="21.75" customHeight="1">
      <c r="A123" s="35"/>
      <c r="B123" s="36"/>
      <c r="C123" s="224" t="s">
        <v>239</v>
      </c>
      <c r="D123" s="224" t="s">
        <v>174</v>
      </c>
      <c r="E123" s="225" t="s">
        <v>240</v>
      </c>
      <c r="F123" s="226" t="s">
        <v>241</v>
      </c>
      <c r="G123" s="227" t="s">
        <v>125</v>
      </c>
      <c r="H123" s="228">
        <v>40</v>
      </c>
      <c r="I123" s="229"/>
      <c r="J123" s="230">
        <f>ROUND(I123*H123,2)</f>
        <v>0</v>
      </c>
      <c r="K123" s="226" t="s">
        <v>177</v>
      </c>
      <c r="L123" s="231"/>
      <c r="M123" s="232" t="s">
        <v>19</v>
      </c>
      <c r="N123" s="233" t="s">
        <v>42</v>
      </c>
      <c r="O123" s="81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3" t="s">
        <v>181</v>
      </c>
      <c r="AT123" s="213" t="s">
        <v>174</v>
      </c>
      <c r="AU123" s="213" t="s">
        <v>71</v>
      </c>
      <c r="AY123" s="14" t="s">
        <v>121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78</v>
      </c>
      <c r="BK123" s="214">
        <f>ROUND(I123*H123,2)</f>
        <v>0</v>
      </c>
      <c r="BL123" s="14" t="s">
        <v>181</v>
      </c>
      <c r="BM123" s="213" t="s">
        <v>242</v>
      </c>
    </row>
    <row r="124" s="2" customFormat="1">
      <c r="A124" s="35"/>
      <c r="B124" s="36"/>
      <c r="C124" s="37"/>
      <c r="D124" s="215" t="s">
        <v>128</v>
      </c>
      <c r="E124" s="37"/>
      <c r="F124" s="216" t="s">
        <v>241</v>
      </c>
      <c r="G124" s="37"/>
      <c r="H124" s="37"/>
      <c r="I124" s="217"/>
      <c r="J124" s="37"/>
      <c r="K124" s="37"/>
      <c r="L124" s="41"/>
      <c r="M124" s="218"/>
      <c r="N124" s="219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128</v>
      </c>
      <c r="AU124" s="14" t="s">
        <v>71</v>
      </c>
    </row>
    <row r="125" s="2" customFormat="1" ht="16.5" customHeight="1">
      <c r="A125" s="35"/>
      <c r="B125" s="36"/>
      <c r="C125" s="224" t="s">
        <v>243</v>
      </c>
      <c r="D125" s="224" t="s">
        <v>174</v>
      </c>
      <c r="E125" s="225" t="s">
        <v>244</v>
      </c>
      <c r="F125" s="226" t="s">
        <v>245</v>
      </c>
      <c r="G125" s="227" t="s">
        <v>125</v>
      </c>
      <c r="H125" s="228">
        <v>40</v>
      </c>
      <c r="I125" s="229"/>
      <c r="J125" s="230">
        <f>ROUND(I125*H125,2)</f>
        <v>0</v>
      </c>
      <c r="K125" s="226" t="s">
        <v>177</v>
      </c>
      <c r="L125" s="231"/>
      <c r="M125" s="232" t="s">
        <v>19</v>
      </c>
      <c r="N125" s="233" t="s">
        <v>42</v>
      </c>
      <c r="O125" s="81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3" t="s">
        <v>181</v>
      </c>
      <c r="AT125" s="213" t="s">
        <v>174</v>
      </c>
      <c r="AU125" s="213" t="s">
        <v>71</v>
      </c>
      <c r="AY125" s="14" t="s">
        <v>121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78</v>
      </c>
      <c r="BK125" s="214">
        <f>ROUND(I125*H125,2)</f>
        <v>0</v>
      </c>
      <c r="BL125" s="14" t="s">
        <v>181</v>
      </c>
      <c r="BM125" s="213" t="s">
        <v>246</v>
      </c>
    </row>
    <row r="126" s="2" customFormat="1">
      <c r="A126" s="35"/>
      <c r="B126" s="36"/>
      <c r="C126" s="37"/>
      <c r="D126" s="215" t="s">
        <v>128</v>
      </c>
      <c r="E126" s="37"/>
      <c r="F126" s="216" t="s">
        <v>245</v>
      </c>
      <c r="G126" s="37"/>
      <c r="H126" s="37"/>
      <c r="I126" s="217"/>
      <c r="J126" s="37"/>
      <c r="K126" s="37"/>
      <c r="L126" s="41"/>
      <c r="M126" s="218"/>
      <c r="N126" s="21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128</v>
      </c>
      <c r="AU126" s="14" t="s">
        <v>71</v>
      </c>
    </row>
    <row r="127" s="2" customFormat="1" ht="16.5" customHeight="1">
      <c r="A127" s="35"/>
      <c r="B127" s="36"/>
      <c r="C127" s="224" t="s">
        <v>7</v>
      </c>
      <c r="D127" s="224" t="s">
        <v>174</v>
      </c>
      <c r="E127" s="225" t="s">
        <v>247</v>
      </c>
      <c r="F127" s="226" t="s">
        <v>248</v>
      </c>
      <c r="G127" s="227" t="s">
        <v>125</v>
      </c>
      <c r="H127" s="228">
        <v>20</v>
      </c>
      <c r="I127" s="229"/>
      <c r="J127" s="230">
        <f>ROUND(I127*H127,2)</f>
        <v>0</v>
      </c>
      <c r="K127" s="226" t="s">
        <v>177</v>
      </c>
      <c r="L127" s="231"/>
      <c r="M127" s="232" t="s">
        <v>19</v>
      </c>
      <c r="N127" s="233" t="s">
        <v>42</v>
      </c>
      <c r="O127" s="81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181</v>
      </c>
      <c r="AT127" s="213" t="s">
        <v>174</v>
      </c>
      <c r="AU127" s="213" t="s">
        <v>71</v>
      </c>
      <c r="AY127" s="14" t="s">
        <v>121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78</v>
      </c>
      <c r="BK127" s="214">
        <f>ROUND(I127*H127,2)</f>
        <v>0</v>
      </c>
      <c r="BL127" s="14" t="s">
        <v>181</v>
      </c>
      <c r="BM127" s="213" t="s">
        <v>249</v>
      </c>
    </row>
    <row r="128" s="2" customFormat="1">
      <c r="A128" s="35"/>
      <c r="B128" s="36"/>
      <c r="C128" s="37"/>
      <c r="D128" s="215" t="s">
        <v>128</v>
      </c>
      <c r="E128" s="37"/>
      <c r="F128" s="216" t="s">
        <v>248</v>
      </c>
      <c r="G128" s="37"/>
      <c r="H128" s="37"/>
      <c r="I128" s="217"/>
      <c r="J128" s="37"/>
      <c r="K128" s="37"/>
      <c r="L128" s="41"/>
      <c r="M128" s="218"/>
      <c r="N128" s="219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128</v>
      </c>
      <c r="AU128" s="14" t="s">
        <v>71</v>
      </c>
    </row>
    <row r="129" s="2" customFormat="1" ht="16.5" customHeight="1">
      <c r="A129" s="35"/>
      <c r="B129" s="36"/>
      <c r="C129" s="224" t="s">
        <v>250</v>
      </c>
      <c r="D129" s="224" t="s">
        <v>174</v>
      </c>
      <c r="E129" s="225" t="s">
        <v>251</v>
      </c>
      <c r="F129" s="226" t="s">
        <v>252</v>
      </c>
      <c r="G129" s="227" t="s">
        <v>125</v>
      </c>
      <c r="H129" s="228">
        <v>16</v>
      </c>
      <c r="I129" s="229"/>
      <c r="J129" s="230">
        <f>ROUND(I129*H129,2)</f>
        <v>0</v>
      </c>
      <c r="K129" s="226" t="s">
        <v>177</v>
      </c>
      <c r="L129" s="231"/>
      <c r="M129" s="232" t="s">
        <v>19</v>
      </c>
      <c r="N129" s="233" t="s">
        <v>42</v>
      </c>
      <c r="O129" s="81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158</v>
      </c>
      <c r="AT129" s="213" t="s">
        <v>174</v>
      </c>
      <c r="AU129" s="213" t="s">
        <v>71</v>
      </c>
      <c r="AY129" s="14" t="s">
        <v>121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78</v>
      </c>
      <c r="BK129" s="214">
        <f>ROUND(I129*H129,2)</f>
        <v>0</v>
      </c>
      <c r="BL129" s="14" t="s">
        <v>120</v>
      </c>
      <c r="BM129" s="213" t="s">
        <v>253</v>
      </c>
    </row>
    <row r="130" s="2" customFormat="1">
      <c r="A130" s="35"/>
      <c r="B130" s="36"/>
      <c r="C130" s="37"/>
      <c r="D130" s="215" t="s">
        <v>128</v>
      </c>
      <c r="E130" s="37"/>
      <c r="F130" s="216" t="s">
        <v>252</v>
      </c>
      <c r="G130" s="37"/>
      <c r="H130" s="37"/>
      <c r="I130" s="217"/>
      <c r="J130" s="37"/>
      <c r="K130" s="37"/>
      <c r="L130" s="41"/>
      <c r="M130" s="218"/>
      <c r="N130" s="21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128</v>
      </c>
      <c r="AU130" s="14" t="s">
        <v>71</v>
      </c>
    </row>
    <row r="131" s="2" customFormat="1" ht="16.5" customHeight="1">
      <c r="A131" s="35"/>
      <c r="B131" s="36"/>
      <c r="C131" s="224" t="s">
        <v>254</v>
      </c>
      <c r="D131" s="224" t="s">
        <v>174</v>
      </c>
      <c r="E131" s="225" t="s">
        <v>255</v>
      </c>
      <c r="F131" s="226" t="s">
        <v>256</v>
      </c>
      <c r="G131" s="227" t="s">
        <v>125</v>
      </c>
      <c r="H131" s="228">
        <v>16</v>
      </c>
      <c r="I131" s="229"/>
      <c r="J131" s="230">
        <f>ROUND(I131*H131,2)</f>
        <v>0</v>
      </c>
      <c r="K131" s="226" t="s">
        <v>177</v>
      </c>
      <c r="L131" s="231"/>
      <c r="M131" s="232" t="s">
        <v>19</v>
      </c>
      <c r="N131" s="233" t="s">
        <v>42</v>
      </c>
      <c r="O131" s="81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158</v>
      </c>
      <c r="AT131" s="213" t="s">
        <v>174</v>
      </c>
      <c r="AU131" s="213" t="s">
        <v>71</v>
      </c>
      <c r="AY131" s="14" t="s">
        <v>121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" t="s">
        <v>78</v>
      </c>
      <c r="BK131" s="214">
        <f>ROUND(I131*H131,2)</f>
        <v>0</v>
      </c>
      <c r="BL131" s="14" t="s">
        <v>120</v>
      </c>
      <c r="BM131" s="213" t="s">
        <v>257</v>
      </c>
    </row>
    <row r="132" s="2" customFormat="1">
      <c r="A132" s="35"/>
      <c r="B132" s="36"/>
      <c r="C132" s="37"/>
      <c r="D132" s="215" t="s">
        <v>128</v>
      </c>
      <c r="E132" s="37"/>
      <c r="F132" s="216" t="s">
        <v>256</v>
      </c>
      <c r="G132" s="37"/>
      <c r="H132" s="37"/>
      <c r="I132" s="217"/>
      <c r="J132" s="37"/>
      <c r="K132" s="37"/>
      <c r="L132" s="41"/>
      <c r="M132" s="218"/>
      <c r="N132" s="219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128</v>
      </c>
      <c r="AU132" s="14" t="s">
        <v>71</v>
      </c>
    </row>
    <row r="133" s="2" customFormat="1" ht="16.5" customHeight="1">
      <c r="A133" s="35"/>
      <c r="B133" s="36"/>
      <c r="C133" s="224" t="s">
        <v>258</v>
      </c>
      <c r="D133" s="224" t="s">
        <v>174</v>
      </c>
      <c r="E133" s="225" t="s">
        <v>259</v>
      </c>
      <c r="F133" s="226" t="s">
        <v>260</v>
      </c>
      <c r="G133" s="227" t="s">
        <v>125</v>
      </c>
      <c r="H133" s="228">
        <v>16</v>
      </c>
      <c r="I133" s="229"/>
      <c r="J133" s="230">
        <f>ROUND(I133*H133,2)</f>
        <v>0</v>
      </c>
      <c r="K133" s="226" t="s">
        <v>177</v>
      </c>
      <c r="L133" s="231"/>
      <c r="M133" s="232" t="s">
        <v>19</v>
      </c>
      <c r="N133" s="233" t="s">
        <v>42</v>
      </c>
      <c r="O133" s="81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158</v>
      </c>
      <c r="AT133" s="213" t="s">
        <v>174</v>
      </c>
      <c r="AU133" s="213" t="s">
        <v>71</v>
      </c>
      <c r="AY133" s="14" t="s">
        <v>121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78</v>
      </c>
      <c r="BK133" s="214">
        <f>ROUND(I133*H133,2)</f>
        <v>0</v>
      </c>
      <c r="BL133" s="14" t="s">
        <v>120</v>
      </c>
      <c r="BM133" s="213" t="s">
        <v>261</v>
      </c>
    </row>
    <row r="134" s="2" customFormat="1">
      <c r="A134" s="35"/>
      <c r="B134" s="36"/>
      <c r="C134" s="37"/>
      <c r="D134" s="215" t="s">
        <v>128</v>
      </c>
      <c r="E134" s="37"/>
      <c r="F134" s="216" t="s">
        <v>260</v>
      </c>
      <c r="G134" s="37"/>
      <c r="H134" s="37"/>
      <c r="I134" s="217"/>
      <c r="J134" s="37"/>
      <c r="K134" s="37"/>
      <c r="L134" s="41"/>
      <c r="M134" s="218"/>
      <c r="N134" s="21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128</v>
      </c>
      <c r="AU134" s="14" t="s">
        <v>71</v>
      </c>
    </row>
    <row r="135" s="2" customFormat="1" ht="16.5" customHeight="1">
      <c r="A135" s="35"/>
      <c r="B135" s="36"/>
      <c r="C135" s="224" t="s">
        <v>262</v>
      </c>
      <c r="D135" s="224" t="s">
        <v>174</v>
      </c>
      <c r="E135" s="225" t="s">
        <v>263</v>
      </c>
      <c r="F135" s="226" t="s">
        <v>264</v>
      </c>
      <c r="G135" s="227" t="s">
        <v>125</v>
      </c>
      <c r="H135" s="228">
        <v>16</v>
      </c>
      <c r="I135" s="229"/>
      <c r="J135" s="230">
        <f>ROUND(I135*H135,2)</f>
        <v>0</v>
      </c>
      <c r="K135" s="226" t="s">
        <v>177</v>
      </c>
      <c r="L135" s="231"/>
      <c r="M135" s="232" t="s">
        <v>19</v>
      </c>
      <c r="N135" s="233" t="s">
        <v>42</v>
      </c>
      <c r="O135" s="81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158</v>
      </c>
      <c r="AT135" s="213" t="s">
        <v>174</v>
      </c>
      <c r="AU135" s="213" t="s">
        <v>71</v>
      </c>
      <c r="AY135" s="14" t="s">
        <v>121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78</v>
      </c>
      <c r="BK135" s="214">
        <f>ROUND(I135*H135,2)</f>
        <v>0</v>
      </c>
      <c r="BL135" s="14" t="s">
        <v>120</v>
      </c>
      <c r="BM135" s="213" t="s">
        <v>265</v>
      </c>
    </row>
    <row r="136" s="2" customFormat="1">
      <c r="A136" s="35"/>
      <c r="B136" s="36"/>
      <c r="C136" s="37"/>
      <c r="D136" s="215" t="s">
        <v>128</v>
      </c>
      <c r="E136" s="37"/>
      <c r="F136" s="216" t="s">
        <v>264</v>
      </c>
      <c r="G136" s="37"/>
      <c r="H136" s="37"/>
      <c r="I136" s="217"/>
      <c r="J136" s="37"/>
      <c r="K136" s="37"/>
      <c r="L136" s="41"/>
      <c r="M136" s="218"/>
      <c r="N136" s="21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128</v>
      </c>
      <c r="AU136" s="14" t="s">
        <v>71</v>
      </c>
    </row>
    <row r="137" s="2" customFormat="1" ht="16.5" customHeight="1">
      <c r="A137" s="35"/>
      <c r="B137" s="36"/>
      <c r="C137" s="224" t="s">
        <v>266</v>
      </c>
      <c r="D137" s="224" t="s">
        <v>174</v>
      </c>
      <c r="E137" s="225" t="s">
        <v>267</v>
      </c>
      <c r="F137" s="226" t="s">
        <v>268</v>
      </c>
      <c r="G137" s="227" t="s">
        <v>125</v>
      </c>
      <c r="H137" s="228">
        <v>16</v>
      </c>
      <c r="I137" s="229"/>
      <c r="J137" s="230">
        <f>ROUND(I137*H137,2)</f>
        <v>0</v>
      </c>
      <c r="K137" s="226" t="s">
        <v>177</v>
      </c>
      <c r="L137" s="231"/>
      <c r="M137" s="232" t="s">
        <v>19</v>
      </c>
      <c r="N137" s="233" t="s">
        <v>42</v>
      </c>
      <c r="O137" s="81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3" t="s">
        <v>158</v>
      </c>
      <c r="AT137" s="213" t="s">
        <v>174</v>
      </c>
      <c r="AU137" s="213" t="s">
        <v>71</v>
      </c>
      <c r="AY137" s="14" t="s">
        <v>121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78</v>
      </c>
      <c r="BK137" s="214">
        <f>ROUND(I137*H137,2)</f>
        <v>0</v>
      </c>
      <c r="BL137" s="14" t="s">
        <v>120</v>
      </c>
      <c r="BM137" s="213" t="s">
        <v>269</v>
      </c>
    </row>
    <row r="138" s="2" customFormat="1">
      <c r="A138" s="35"/>
      <c r="B138" s="36"/>
      <c r="C138" s="37"/>
      <c r="D138" s="215" t="s">
        <v>128</v>
      </c>
      <c r="E138" s="37"/>
      <c r="F138" s="216" t="s">
        <v>268</v>
      </c>
      <c r="G138" s="37"/>
      <c r="H138" s="37"/>
      <c r="I138" s="217"/>
      <c r="J138" s="37"/>
      <c r="K138" s="37"/>
      <c r="L138" s="41"/>
      <c r="M138" s="218"/>
      <c r="N138" s="219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128</v>
      </c>
      <c r="AU138" s="14" t="s">
        <v>71</v>
      </c>
    </row>
    <row r="139" s="2" customFormat="1" ht="16.5" customHeight="1">
      <c r="A139" s="35"/>
      <c r="B139" s="36"/>
      <c r="C139" s="224" t="s">
        <v>270</v>
      </c>
      <c r="D139" s="224" t="s">
        <v>174</v>
      </c>
      <c r="E139" s="225" t="s">
        <v>271</v>
      </c>
      <c r="F139" s="226" t="s">
        <v>272</v>
      </c>
      <c r="G139" s="227" t="s">
        <v>125</v>
      </c>
      <c r="H139" s="228">
        <v>16</v>
      </c>
      <c r="I139" s="229"/>
      <c r="J139" s="230">
        <f>ROUND(I139*H139,2)</f>
        <v>0</v>
      </c>
      <c r="K139" s="226" t="s">
        <v>177</v>
      </c>
      <c r="L139" s="231"/>
      <c r="M139" s="232" t="s">
        <v>19</v>
      </c>
      <c r="N139" s="233" t="s">
        <v>42</v>
      </c>
      <c r="O139" s="81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158</v>
      </c>
      <c r="AT139" s="213" t="s">
        <v>174</v>
      </c>
      <c r="AU139" s="213" t="s">
        <v>71</v>
      </c>
      <c r="AY139" s="14" t="s">
        <v>121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78</v>
      </c>
      <c r="BK139" s="214">
        <f>ROUND(I139*H139,2)</f>
        <v>0</v>
      </c>
      <c r="BL139" s="14" t="s">
        <v>120</v>
      </c>
      <c r="BM139" s="213" t="s">
        <v>273</v>
      </c>
    </row>
    <row r="140" s="2" customFormat="1">
      <c r="A140" s="35"/>
      <c r="B140" s="36"/>
      <c r="C140" s="37"/>
      <c r="D140" s="215" t="s">
        <v>128</v>
      </c>
      <c r="E140" s="37"/>
      <c r="F140" s="216" t="s">
        <v>272</v>
      </c>
      <c r="G140" s="37"/>
      <c r="H140" s="37"/>
      <c r="I140" s="217"/>
      <c r="J140" s="37"/>
      <c r="K140" s="37"/>
      <c r="L140" s="41"/>
      <c r="M140" s="218"/>
      <c r="N140" s="21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128</v>
      </c>
      <c r="AU140" s="14" t="s">
        <v>71</v>
      </c>
    </row>
    <row r="141" s="2" customFormat="1" ht="16.5" customHeight="1">
      <c r="A141" s="35"/>
      <c r="B141" s="36"/>
      <c r="C141" s="224" t="s">
        <v>274</v>
      </c>
      <c r="D141" s="224" t="s">
        <v>174</v>
      </c>
      <c r="E141" s="225" t="s">
        <v>275</v>
      </c>
      <c r="F141" s="226" t="s">
        <v>276</v>
      </c>
      <c r="G141" s="227" t="s">
        <v>125</v>
      </c>
      <c r="H141" s="228">
        <v>16</v>
      </c>
      <c r="I141" s="229"/>
      <c r="J141" s="230">
        <f>ROUND(I141*H141,2)</f>
        <v>0</v>
      </c>
      <c r="K141" s="226" t="s">
        <v>177</v>
      </c>
      <c r="L141" s="231"/>
      <c r="M141" s="232" t="s">
        <v>19</v>
      </c>
      <c r="N141" s="233" t="s">
        <v>42</v>
      </c>
      <c r="O141" s="81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158</v>
      </c>
      <c r="AT141" s="213" t="s">
        <v>174</v>
      </c>
      <c r="AU141" s="213" t="s">
        <v>71</v>
      </c>
      <c r="AY141" s="14" t="s">
        <v>121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78</v>
      </c>
      <c r="BK141" s="214">
        <f>ROUND(I141*H141,2)</f>
        <v>0</v>
      </c>
      <c r="BL141" s="14" t="s">
        <v>120</v>
      </c>
      <c r="BM141" s="213" t="s">
        <v>277</v>
      </c>
    </row>
    <row r="142" s="2" customFormat="1">
      <c r="A142" s="35"/>
      <c r="B142" s="36"/>
      <c r="C142" s="37"/>
      <c r="D142" s="215" t="s">
        <v>128</v>
      </c>
      <c r="E142" s="37"/>
      <c r="F142" s="216" t="s">
        <v>276</v>
      </c>
      <c r="G142" s="37"/>
      <c r="H142" s="37"/>
      <c r="I142" s="217"/>
      <c r="J142" s="37"/>
      <c r="K142" s="37"/>
      <c r="L142" s="41"/>
      <c r="M142" s="218"/>
      <c r="N142" s="21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128</v>
      </c>
      <c r="AU142" s="14" t="s">
        <v>71</v>
      </c>
    </row>
    <row r="143" s="2" customFormat="1" ht="16.5" customHeight="1">
      <c r="A143" s="35"/>
      <c r="B143" s="36"/>
      <c r="C143" s="224" t="s">
        <v>278</v>
      </c>
      <c r="D143" s="224" t="s">
        <v>174</v>
      </c>
      <c r="E143" s="225" t="s">
        <v>279</v>
      </c>
      <c r="F143" s="226" t="s">
        <v>280</v>
      </c>
      <c r="G143" s="227" t="s">
        <v>125</v>
      </c>
      <c r="H143" s="228">
        <v>16</v>
      </c>
      <c r="I143" s="229"/>
      <c r="J143" s="230">
        <f>ROUND(I143*H143,2)</f>
        <v>0</v>
      </c>
      <c r="K143" s="226" t="s">
        <v>177</v>
      </c>
      <c r="L143" s="231"/>
      <c r="M143" s="232" t="s">
        <v>19</v>
      </c>
      <c r="N143" s="233" t="s">
        <v>42</v>
      </c>
      <c r="O143" s="81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158</v>
      </c>
      <c r="AT143" s="213" t="s">
        <v>174</v>
      </c>
      <c r="AU143" s="213" t="s">
        <v>71</v>
      </c>
      <c r="AY143" s="14" t="s">
        <v>121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78</v>
      </c>
      <c r="BK143" s="214">
        <f>ROUND(I143*H143,2)</f>
        <v>0</v>
      </c>
      <c r="BL143" s="14" t="s">
        <v>120</v>
      </c>
      <c r="BM143" s="213" t="s">
        <v>281</v>
      </c>
    </row>
    <row r="144" s="2" customFormat="1">
      <c r="A144" s="35"/>
      <c r="B144" s="36"/>
      <c r="C144" s="37"/>
      <c r="D144" s="215" t="s">
        <v>128</v>
      </c>
      <c r="E144" s="37"/>
      <c r="F144" s="216" t="s">
        <v>280</v>
      </c>
      <c r="G144" s="37"/>
      <c r="H144" s="37"/>
      <c r="I144" s="217"/>
      <c r="J144" s="37"/>
      <c r="K144" s="37"/>
      <c r="L144" s="41"/>
      <c r="M144" s="218"/>
      <c r="N144" s="21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128</v>
      </c>
      <c r="AU144" s="14" t="s">
        <v>71</v>
      </c>
    </row>
    <row r="145" s="2" customFormat="1" ht="16.5" customHeight="1">
      <c r="A145" s="35"/>
      <c r="B145" s="36"/>
      <c r="C145" s="224" t="s">
        <v>282</v>
      </c>
      <c r="D145" s="224" t="s">
        <v>174</v>
      </c>
      <c r="E145" s="225" t="s">
        <v>283</v>
      </c>
      <c r="F145" s="226" t="s">
        <v>284</v>
      </c>
      <c r="G145" s="227" t="s">
        <v>125</v>
      </c>
      <c r="H145" s="228">
        <v>16</v>
      </c>
      <c r="I145" s="229"/>
      <c r="J145" s="230">
        <f>ROUND(I145*H145,2)</f>
        <v>0</v>
      </c>
      <c r="K145" s="226" t="s">
        <v>177</v>
      </c>
      <c r="L145" s="231"/>
      <c r="M145" s="232" t="s">
        <v>19</v>
      </c>
      <c r="N145" s="233" t="s">
        <v>42</v>
      </c>
      <c r="O145" s="81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158</v>
      </c>
      <c r="AT145" s="213" t="s">
        <v>174</v>
      </c>
      <c r="AU145" s="213" t="s">
        <v>71</v>
      </c>
      <c r="AY145" s="14" t="s">
        <v>121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78</v>
      </c>
      <c r="BK145" s="214">
        <f>ROUND(I145*H145,2)</f>
        <v>0</v>
      </c>
      <c r="BL145" s="14" t="s">
        <v>120</v>
      </c>
      <c r="BM145" s="213" t="s">
        <v>285</v>
      </c>
    </row>
    <row r="146" s="2" customFormat="1">
      <c r="A146" s="35"/>
      <c r="B146" s="36"/>
      <c r="C146" s="37"/>
      <c r="D146" s="215" t="s">
        <v>128</v>
      </c>
      <c r="E146" s="37"/>
      <c r="F146" s="216" t="s">
        <v>284</v>
      </c>
      <c r="G146" s="37"/>
      <c r="H146" s="37"/>
      <c r="I146" s="217"/>
      <c r="J146" s="37"/>
      <c r="K146" s="37"/>
      <c r="L146" s="41"/>
      <c r="M146" s="218"/>
      <c r="N146" s="21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128</v>
      </c>
      <c r="AU146" s="14" t="s">
        <v>71</v>
      </c>
    </row>
    <row r="147" s="2" customFormat="1" ht="16.5" customHeight="1">
      <c r="A147" s="35"/>
      <c r="B147" s="36"/>
      <c r="C147" s="224" t="s">
        <v>286</v>
      </c>
      <c r="D147" s="224" t="s">
        <v>174</v>
      </c>
      <c r="E147" s="225" t="s">
        <v>287</v>
      </c>
      <c r="F147" s="226" t="s">
        <v>288</v>
      </c>
      <c r="G147" s="227" t="s">
        <v>125</v>
      </c>
      <c r="H147" s="228">
        <v>16</v>
      </c>
      <c r="I147" s="229"/>
      <c r="J147" s="230">
        <f>ROUND(I147*H147,2)</f>
        <v>0</v>
      </c>
      <c r="K147" s="226" t="s">
        <v>177</v>
      </c>
      <c r="L147" s="231"/>
      <c r="M147" s="232" t="s">
        <v>19</v>
      </c>
      <c r="N147" s="233" t="s">
        <v>42</v>
      </c>
      <c r="O147" s="81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158</v>
      </c>
      <c r="AT147" s="213" t="s">
        <v>174</v>
      </c>
      <c r="AU147" s="213" t="s">
        <v>71</v>
      </c>
      <c r="AY147" s="14" t="s">
        <v>121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78</v>
      </c>
      <c r="BK147" s="214">
        <f>ROUND(I147*H147,2)</f>
        <v>0</v>
      </c>
      <c r="BL147" s="14" t="s">
        <v>120</v>
      </c>
      <c r="BM147" s="213" t="s">
        <v>289</v>
      </c>
    </row>
    <row r="148" s="2" customFormat="1">
      <c r="A148" s="35"/>
      <c r="B148" s="36"/>
      <c r="C148" s="37"/>
      <c r="D148" s="215" t="s">
        <v>128</v>
      </c>
      <c r="E148" s="37"/>
      <c r="F148" s="216" t="s">
        <v>288</v>
      </c>
      <c r="G148" s="37"/>
      <c r="H148" s="37"/>
      <c r="I148" s="217"/>
      <c r="J148" s="37"/>
      <c r="K148" s="37"/>
      <c r="L148" s="41"/>
      <c r="M148" s="218"/>
      <c r="N148" s="21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128</v>
      </c>
      <c r="AU148" s="14" t="s">
        <v>71</v>
      </c>
    </row>
    <row r="149" s="2" customFormat="1" ht="16.5" customHeight="1">
      <c r="A149" s="35"/>
      <c r="B149" s="36"/>
      <c r="C149" s="224" t="s">
        <v>290</v>
      </c>
      <c r="D149" s="224" t="s">
        <v>174</v>
      </c>
      <c r="E149" s="225" t="s">
        <v>291</v>
      </c>
      <c r="F149" s="226" t="s">
        <v>292</v>
      </c>
      <c r="G149" s="227" t="s">
        <v>125</v>
      </c>
      <c r="H149" s="228">
        <v>16</v>
      </c>
      <c r="I149" s="229"/>
      <c r="J149" s="230">
        <f>ROUND(I149*H149,2)</f>
        <v>0</v>
      </c>
      <c r="K149" s="226" t="s">
        <v>177</v>
      </c>
      <c r="L149" s="231"/>
      <c r="M149" s="232" t="s">
        <v>19</v>
      </c>
      <c r="N149" s="233" t="s">
        <v>42</v>
      </c>
      <c r="O149" s="81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158</v>
      </c>
      <c r="AT149" s="213" t="s">
        <v>174</v>
      </c>
      <c r="AU149" s="213" t="s">
        <v>71</v>
      </c>
      <c r="AY149" s="14" t="s">
        <v>121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78</v>
      </c>
      <c r="BK149" s="214">
        <f>ROUND(I149*H149,2)</f>
        <v>0</v>
      </c>
      <c r="BL149" s="14" t="s">
        <v>120</v>
      </c>
      <c r="BM149" s="213" t="s">
        <v>293</v>
      </c>
    </row>
    <row r="150" s="2" customFormat="1">
      <c r="A150" s="35"/>
      <c r="B150" s="36"/>
      <c r="C150" s="37"/>
      <c r="D150" s="215" t="s">
        <v>128</v>
      </c>
      <c r="E150" s="37"/>
      <c r="F150" s="216" t="s">
        <v>292</v>
      </c>
      <c r="G150" s="37"/>
      <c r="H150" s="37"/>
      <c r="I150" s="217"/>
      <c r="J150" s="37"/>
      <c r="K150" s="37"/>
      <c r="L150" s="41"/>
      <c r="M150" s="218"/>
      <c r="N150" s="21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128</v>
      </c>
      <c r="AU150" s="14" t="s">
        <v>71</v>
      </c>
    </row>
    <row r="151" s="2" customFormat="1" ht="16.5" customHeight="1">
      <c r="A151" s="35"/>
      <c r="B151" s="36"/>
      <c r="C151" s="224" t="s">
        <v>294</v>
      </c>
      <c r="D151" s="224" t="s">
        <v>174</v>
      </c>
      <c r="E151" s="225" t="s">
        <v>295</v>
      </c>
      <c r="F151" s="226" t="s">
        <v>296</v>
      </c>
      <c r="G151" s="227" t="s">
        <v>125</v>
      </c>
      <c r="H151" s="228">
        <v>16</v>
      </c>
      <c r="I151" s="229"/>
      <c r="J151" s="230">
        <f>ROUND(I151*H151,2)</f>
        <v>0</v>
      </c>
      <c r="K151" s="226" t="s">
        <v>177</v>
      </c>
      <c r="L151" s="231"/>
      <c r="M151" s="232" t="s">
        <v>19</v>
      </c>
      <c r="N151" s="233" t="s">
        <v>42</v>
      </c>
      <c r="O151" s="81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158</v>
      </c>
      <c r="AT151" s="213" t="s">
        <v>174</v>
      </c>
      <c r="AU151" s="213" t="s">
        <v>71</v>
      </c>
      <c r="AY151" s="14" t="s">
        <v>121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78</v>
      </c>
      <c r="BK151" s="214">
        <f>ROUND(I151*H151,2)</f>
        <v>0</v>
      </c>
      <c r="BL151" s="14" t="s">
        <v>120</v>
      </c>
      <c r="BM151" s="213" t="s">
        <v>297</v>
      </c>
    </row>
    <row r="152" s="2" customFormat="1">
      <c r="A152" s="35"/>
      <c r="B152" s="36"/>
      <c r="C152" s="37"/>
      <c r="D152" s="215" t="s">
        <v>128</v>
      </c>
      <c r="E152" s="37"/>
      <c r="F152" s="216" t="s">
        <v>296</v>
      </c>
      <c r="G152" s="37"/>
      <c r="H152" s="37"/>
      <c r="I152" s="217"/>
      <c r="J152" s="37"/>
      <c r="K152" s="37"/>
      <c r="L152" s="41"/>
      <c r="M152" s="218"/>
      <c r="N152" s="21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128</v>
      </c>
      <c r="AU152" s="14" t="s">
        <v>71</v>
      </c>
    </row>
    <row r="153" s="11" customFormat="1" ht="25.92" customHeight="1">
      <c r="A153" s="11"/>
      <c r="B153" s="188"/>
      <c r="C153" s="189"/>
      <c r="D153" s="190" t="s">
        <v>70</v>
      </c>
      <c r="E153" s="191" t="s">
        <v>118</v>
      </c>
      <c r="F153" s="191" t="s">
        <v>119</v>
      </c>
      <c r="G153" s="189"/>
      <c r="H153" s="189"/>
      <c r="I153" s="192"/>
      <c r="J153" s="193">
        <f>BK153</f>
        <v>0</v>
      </c>
      <c r="K153" s="189"/>
      <c r="L153" s="194"/>
      <c r="M153" s="195"/>
      <c r="N153" s="196"/>
      <c r="O153" s="196"/>
      <c r="P153" s="197">
        <f>SUM(P154:P181)</f>
        <v>0</v>
      </c>
      <c r="Q153" s="196"/>
      <c r="R153" s="197">
        <f>SUM(R154:R181)</f>
        <v>0</v>
      </c>
      <c r="S153" s="196"/>
      <c r="T153" s="198">
        <f>SUM(T154:T181)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99" t="s">
        <v>120</v>
      </c>
      <c r="AT153" s="200" t="s">
        <v>70</v>
      </c>
      <c r="AU153" s="200" t="s">
        <v>71</v>
      </c>
      <c r="AY153" s="199" t="s">
        <v>121</v>
      </c>
      <c r="BK153" s="201">
        <f>SUM(BK154:BK181)</f>
        <v>0</v>
      </c>
    </row>
    <row r="154" s="2" customFormat="1" ht="16.5" customHeight="1">
      <c r="A154" s="35"/>
      <c r="B154" s="36"/>
      <c r="C154" s="202" t="s">
        <v>298</v>
      </c>
      <c r="D154" s="202" t="s">
        <v>122</v>
      </c>
      <c r="E154" s="203" t="s">
        <v>299</v>
      </c>
      <c r="F154" s="204" t="s">
        <v>300</v>
      </c>
      <c r="G154" s="205" t="s">
        <v>125</v>
      </c>
      <c r="H154" s="206">
        <v>8</v>
      </c>
      <c r="I154" s="207"/>
      <c r="J154" s="208">
        <f>ROUND(I154*H154,2)</f>
        <v>0</v>
      </c>
      <c r="K154" s="204" t="s">
        <v>177</v>
      </c>
      <c r="L154" s="41"/>
      <c r="M154" s="209" t="s">
        <v>19</v>
      </c>
      <c r="N154" s="210" t="s">
        <v>42</v>
      </c>
      <c r="O154" s="81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181</v>
      </c>
      <c r="AT154" s="213" t="s">
        <v>122</v>
      </c>
      <c r="AU154" s="213" t="s">
        <v>78</v>
      </c>
      <c r="AY154" s="14" t="s">
        <v>121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78</v>
      </c>
      <c r="BK154" s="214">
        <f>ROUND(I154*H154,2)</f>
        <v>0</v>
      </c>
      <c r="BL154" s="14" t="s">
        <v>181</v>
      </c>
      <c r="BM154" s="213" t="s">
        <v>301</v>
      </c>
    </row>
    <row r="155" s="2" customFormat="1">
      <c r="A155" s="35"/>
      <c r="B155" s="36"/>
      <c r="C155" s="37"/>
      <c r="D155" s="215" t="s">
        <v>128</v>
      </c>
      <c r="E155" s="37"/>
      <c r="F155" s="216" t="s">
        <v>302</v>
      </c>
      <c r="G155" s="37"/>
      <c r="H155" s="37"/>
      <c r="I155" s="217"/>
      <c r="J155" s="37"/>
      <c r="K155" s="37"/>
      <c r="L155" s="41"/>
      <c r="M155" s="218"/>
      <c r="N155" s="219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128</v>
      </c>
      <c r="AU155" s="14" t="s">
        <v>78</v>
      </c>
    </row>
    <row r="156" s="2" customFormat="1" ht="16.5" customHeight="1">
      <c r="A156" s="35"/>
      <c r="B156" s="36"/>
      <c r="C156" s="202" t="s">
        <v>303</v>
      </c>
      <c r="D156" s="202" t="s">
        <v>122</v>
      </c>
      <c r="E156" s="203" t="s">
        <v>304</v>
      </c>
      <c r="F156" s="204" t="s">
        <v>305</v>
      </c>
      <c r="G156" s="205" t="s">
        <v>125</v>
      </c>
      <c r="H156" s="206">
        <v>8</v>
      </c>
      <c r="I156" s="207"/>
      <c r="J156" s="208">
        <f>ROUND(I156*H156,2)</f>
        <v>0</v>
      </c>
      <c r="K156" s="204" t="s">
        <v>177</v>
      </c>
      <c r="L156" s="41"/>
      <c r="M156" s="209" t="s">
        <v>19</v>
      </c>
      <c r="N156" s="210" t="s">
        <v>42</v>
      </c>
      <c r="O156" s="81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181</v>
      </c>
      <c r="AT156" s="213" t="s">
        <v>122</v>
      </c>
      <c r="AU156" s="213" t="s">
        <v>78</v>
      </c>
      <c r="AY156" s="14" t="s">
        <v>121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78</v>
      </c>
      <c r="BK156" s="214">
        <f>ROUND(I156*H156,2)</f>
        <v>0</v>
      </c>
      <c r="BL156" s="14" t="s">
        <v>181</v>
      </c>
      <c r="BM156" s="213" t="s">
        <v>306</v>
      </c>
    </row>
    <row r="157" s="2" customFormat="1">
      <c r="A157" s="35"/>
      <c r="B157" s="36"/>
      <c r="C157" s="37"/>
      <c r="D157" s="215" t="s">
        <v>128</v>
      </c>
      <c r="E157" s="37"/>
      <c r="F157" s="216" t="s">
        <v>305</v>
      </c>
      <c r="G157" s="37"/>
      <c r="H157" s="37"/>
      <c r="I157" s="217"/>
      <c r="J157" s="37"/>
      <c r="K157" s="37"/>
      <c r="L157" s="41"/>
      <c r="M157" s="218"/>
      <c r="N157" s="219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128</v>
      </c>
      <c r="AU157" s="14" t="s">
        <v>78</v>
      </c>
    </row>
    <row r="158" s="2" customFormat="1" ht="16.5" customHeight="1">
      <c r="A158" s="35"/>
      <c r="B158" s="36"/>
      <c r="C158" s="202" t="s">
        <v>307</v>
      </c>
      <c r="D158" s="202" t="s">
        <v>122</v>
      </c>
      <c r="E158" s="203" t="s">
        <v>308</v>
      </c>
      <c r="F158" s="204" t="s">
        <v>309</v>
      </c>
      <c r="G158" s="205" t="s">
        <v>125</v>
      </c>
      <c r="H158" s="206">
        <v>6</v>
      </c>
      <c r="I158" s="207"/>
      <c r="J158" s="208">
        <f>ROUND(I158*H158,2)</f>
        <v>0</v>
      </c>
      <c r="K158" s="204" t="s">
        <v>177</v>
      </c>
      <c r="L158" s="41"/>
      <c r="M158" s="209" t="s">
        <v>19</v>
      </c>
      <c r="N158" s="210" t="s">
        <v>42</v>
      </c>
      <c r="O158" s="81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181</v>
      </c>
      <c r="AT158" s="213" t="s">
        <v>122</v>
      </c>
      <c r="AU158" s="213" t="s">
        <v>78</v>
      </c>
      <c r="AY158" s="14" t="s">
        <v>121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78</v>
      </c>
      <c r="BK158" s="214">
        <f>ROUND(I158*H158,2)</f>
        <v>0</v>
      </c>
      <c r="BL158" s="14" t="s">
        <v>181</v>
      </c>
      <c r="BM158" s="213" t="s">
        <v>310</v>
      </c>
    </row>
    <row r="159" s="2" customFormat="1">
      <c r="A159" s="35"/>
      <c r="B159" s="36"/>
      <c r="C159" s="37"/>
      <c r="D159" s="215" t="s">
        <v>128</v>
      </c>
      <c r="E159" s="37"/>
      <c r="F159" s="216" t="s">
        <v>309</v>
      </c>
      <c r="G159" s="37"/>
      <c r="H159" s="37"/>
      <c r="I159" s="217"/>
      <c r="J159" s="37"/>
      <c r="K159" s="37"/>
      <c r="L159" s="41"/>
      <c r="M159" s="218"/>
      <c r="N159" s="219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128</v>
      </c>
      <c r="AU159" s="14" t="s">
        <v>78</v>
      </c>
    </row>
    <row r="160" s="2" customFormat="1" ht="16.5" customHeight="1">
      <c r="A160" s="35"/>
      <c r="B160" s="36"/>
      <c r="C160" s="202" t="s">
        <v>311</v>
      </c>
      <c r="D160" s="202" t="s">
        <v>122</v>
      </c>
      <c r="E160" s="203" t="s">
        <v>312</v>
      </c>
      <c r="F160" s="204" t="s">
        <v>313</v>
      </c>
      <c r="G160" s="205" t="s">
        <v>125</v>
      </c>
      <c r="H160" s="206">
        <v>6</v>
      </c>
      <c r="I160" s="207"/>
      <c r="J160" s="208">
        <f>ROUND(I160*H160,2)</f>
        <v>0</v>
      </c>
      <c r="K160" s="204" t="s">
        <v>177</v>
      </c>
      <c r="L160" s="41"/>
      <c r="M160" s="209" t="s">
        <v>19</v>
      </c>
      <c r="N160" s="210" t="s">
        <v>42</v>
      </c>
      <c r="O160" s="81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181</v>
      </c>
      <c r="AT160" s="213" t="s">
        <v>122</v>
      </c>
      <c r="AU160" s="213" t="s">
        <v>78</v>
      </c>
      <c r="AY160" s="14" t="s">
        <v>121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78</v>
      </c>
      <c r="BK160" s="214">
        <f>ROUND(I160*H160,2)</f>
        <v>0</v>
      </c>
      <c r="BL160" s="14" t="s">
        <v>181</v>
      </c>
      <c r="BM160" s="213" t="s">
        <v>314</v>
      </c>
    </row>
    <row r="161" s="2" customFormat="1">
      <c r="A161" s="35"/>
      <c r="B161" s="36"/>
      <c r="C161" s="37"/>
      <c r="D161" s="215" t="s">
        <v>128</v>
      </c>
      <c r="E161" s="37"/>
      <c r="F161" s="216" t="s">
        <v>313</v>
      </c>
      <c r="G161" s="37"/>
      <c r="H161" s="37"/>
      <c r="I161" s="217"/>
      <c r="J161" s="37"/>
      <c r="K161" s="37"/>
      <c r="L161" s="41"/>
      <c r="M161" s="218"/>
      <c r="N161" s="219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128</v>
      </c>
      <c r="AU161" s="14" t="s">
        <v>78</v>
      </c>
    </row>
    <row r="162" s="2" customFormat="1" ht="16.5" customHeight="1">
      <c r="A162" s="35"/>
      <c r="B162" s="36"/>
      <c r="C162" s="202" t="s">
        <v>315</v>
      </c>
      <c r="D162" s="202" t="s">
        <v>122</v>
      </c>
      <c r="E162" s="203" t="s">
        <v>316</v>
      </c>
      <c r="F162" s="204" t="s">
        <v>317</v>
      </c>
      <c r="G162" s="205" t="s">
        <v>125</v>
      </c>
      <c r="H162" s="206">
        <v>200</v>
      </c>
      <c r="I162" s="207"/>
      <c r="J162" s="208">
        <f>ROUND(I162*H162,2)</f>
        <v>0</v>
      </c>
      <c r="K162" s="204" t="s">
        <v>177</v>
      </c>
      <c r="L162" s="41"/>
      <c r="M162" s="209" t="s">
        <v>19</v>
      </c>
      <c r="N162" s="210" t="s">
        <v>42</v>
      </c>
      <c r="O162" s="81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181</v>
      </c>
      <c r="AT162" s="213" t="s">
        <v>122</v>
      </c>
      <c r="AU162" s="213" t="s">
        <v>78</v>
      </c>
      <c r="AY162" s="14" t="s">
        <v>121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78</v>
      </c>
      <c r="BK162" s="214">
        <f>ROUND(I162*H162,2)</f>
        <v>0</v>
      </c>
      <c r="BL162" s="14" t="s">
        <v>181</v>
      </c>
      <c r="BM162" s="213" t="s">
        <v>318</v>
      </c>
    </row>
    <row r="163" s="2" customFormat="1">
      <c r="A163" s="35"/>
      <c r="B163" s="36"/>
      <c r="C163" s="37"/>
      <c r="D163" s="215" t="s">
        <v>128</v>
      </c>
      <c r="E163" s="37"/>
      <c r="F163" s="216" t="s">
        <v>317</v>
      </c>
      <c r="G163" s="37"/>
      <c r="H163" s="37"/>
      <c r="I163" s="217"/>
      <c r="J163" s="37"/>
      <c r="K163" s="37"/>
      <c r="L163" s="41"/>
      <c r="M163" s="218"/>
      <c r="N163" s="219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128</v>
      </c>
      <c r="AU163" s="14" t="s">
        <v>78</v>
      </c>
    </row>
    <row r="164" s="2" customFormat="1" ht="16.5" customHeight="1">
      <c r="A164" s="35"/>
      <c r="B164" s="36"/>
      <c r="C164" s="202" t="s">
        <v>319</v>
      </c>
      <c r="D164" s="202" t="s">
        <v>122</v>
      </c>
      <c r="E164" s="203" t="s">
        <v>320</v>
      </c>
      <c r="F164" s="204" t="s">
        <v>321</v>
      </c>
      <c r="G164" s="205" t="s">
        <v>125</v>
      </c>
      <c r="H164" s="206">
        <v>20</v>
      </c>
      <c r="I164" s="207"/>
      <c r="J164" s="208">
        <f>ROUND(I164*H164,2)</f>
        <v>0</v>
      </c>
      <c r="K164" s="204" t="s">
        <v>177</v>
      </c>
      <c r="L164" s="41"/>
      <c r="M164" s="209" t="s">
        <v>19</v>
      </c>
      <c r="N164" s="210" t="s">
        <v>42</v>
      </c>
      <c r="O164" s="81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181</v>
      </c>
      <c r="AT164" s="213" t="s">
        <v>122</v>
      </c>
      <c r="AU164" s="213" t="s">
        <v>78</v>
      </c>
      <c r="AY164" s="14" t="s">
        <v>121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78</v>
      </c>
      <c r="BK164" s="214">
        <f>ROUND(I164*H164,2)</f>
        <v>0</v>
      </c>
      <c r="BL164" s="14" t="s">
        <v>181</v>
      </c>
      <c r="BM164" s="213" t="s">
        <v>322</v>
      </c>
    </row>
    <row r="165" s="2" customFormat="1">
      <c r="A165" s="35"/>
      <c r="B165" s="36"/>
      <c r="C165" s="37"/>
      <c r="D165" s="215" t="s">
        <v>128</v>
      </c>
      <c r="E165" s="37"/>
      <c r="F165" s="216" t="s">
        <v>323</v>
      </c>
      <c r="G165" s="37"/>
      <c r="H165" s="37"/>
      <c r="I165" s="217"/>
      <c r="J165" s="37"/>
      <c r="K165" s="37"/>
      <c r="L165" s="41"/>
      <c r="M165" s="218"/>
      <c r="N165" s="219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128</v>
      </c>
      <c r="AU165" s="14" t="s">
        <v>78</v>
      </c>
    </row>
    <row r="166" s="2" customFormat="1" ht="16.5" customHeight="1">
      <c r="A166" s="35"/>
      <c r="B166" s="36"/>
      <c r="C166" s="202" t="s">
        <v>324</v>
      </c>
      <c r="D166" s="202" t="s">
        <v>122</v>
      </c>
      <c r="E166" s="203" t="s">
        <v>325</v>
      </c>
      <c r="F166" s="204" t="s">
        <v>326</v>
      </c>
      <c r="G166" s="205" t="s">
        <v>125</v>
      </c>
      <c r="H166" s="206">
        <v>200</v>
      </c>
      <c r="I166" s="207"/>
      <c r="J166" s="208">
        <f>ROUND(I166*H166,2)</f>
        <v>0</v>
      </c>
      <c r="K166" s="204" t="s">
        <v>177</v>
      </c>
      <c r="L166" s="41"/>
      <c r="M166" s="209" t="s">
        <v>19</v>
      </c>
      <c r="N166" s="210" t="s">
        <v>42</v>
      </c>
      <c r="O166" s="81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3" t="s">
        <v>181</v>
      </c>
      <c r="AT166" s="213" t="s">
        <v>122</v>
      </c>
      <c r="AU166" s="213" t="s">
        <v>78</v>
      </c>
      <c r="AY166" s="14" t="s">
        <v>121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78</v>
      </c>
      <c r="BK166" s="214">
        <f>ROUND(I166*H166,2)</f>
        <v>0</v>
      </c>
      <c r="BL166" s="14" t="s">
        <v>181</v>
      </c>
      <c r="BM166" s="213" t="s">
        <v>327</v>
      </c>
    </row>
    <row r="167" s="2" customFormat="1">
      <c r="A167" s="35"/>
      <c r="B167" s="36"/>
      <c r="C167" s="37"/>
      <c r="D167" s="215" t="s">
        <v>128</v>
      </c>
      <c r="E167" s="37"/>
      <c r="F167" s="216" t="s">
        <v>326</v>
      </c>
      <c r="G167" s="37"/>
      <c r="H167" s="37"/>
      <c r="I167" s="217"/>
      <c r="J167" s="37"/>
      <c r="K167" s="37"/>
      <c r="L167" s="41"/>
      <c r="M167" s="218"/>
      <c r="N167" s="219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128</v>
      </c>
      <c r="AU167" s="14" t="s">
        <v>78</v>
      </c>
    </row>
    <row r="168" s="2" customFormat="1" ht="16.5" customHeight="1">
      <c r="A168" s="35"/>
      <c r="B168" s="36"/>
      <c r="C168" s="202" t="s">
        <v>328</v>
      </c>
      <c r="D168" s="202" t="s">
        <v>122</v>
      </c>
      <c r="E168" s="203" t="s">
        <v>329</v>
      </c>
      <c r="F168" s="204" t="s">
        <v>330</v>
      </c>
      <c r="G168" s="205" t="s">
        <v>125</v>
      </c>
      <c r="H168" s="206">
        <v>20</v>
      </c>
      <c r="I168" s="207"/>
      <c r="J168" s="208">
        <f>ROUND(I168*H168,2)</f>
        <v>0</v>
      </c>
      <c r="K168" s="204" t="s">
        <v>177</v>
      </c>
      <c r="L168" s="41"/>
      <c r="M168" s="209" t="s">
        <v>19</v>
      </c>
      <c r="N168" s="210" t="s">
        <v>42</v>
      </c>
      <c r="O168" s="81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3" t="s">
        <v>181</v>
      </c>
      <c r="AT168" s="213" t="s">
        <v>122</v>
      </c>
      <c r="AU168" s="213" t="s">
        <v>78</v>
      </c>
      <c r="AY168" s="14" t="s">
        <v>121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78</v>
      </c>
      <c r="BK168" s="214">
        <f>ROUND(I168*H168,2)</f>
        <v>0</v>
      </c>
      <c r="BL168" s="14" t="s">
        <v>181</v>
      </c>
      <c r="BM168" s="213" t="s">
        <v>331</v>
      </c>
    </row>
    <row r="169" s="2" customFormat="1">
      <c r="A169" s="35"/>
      <c r="B169" s="36"/>
      <c r="C169" s="37"/>
      <c r="D169" s="215" t="s">
        <v>128</v>
      </c>
      <c r="E169" s="37"/>
      <c r="F169" s="216" t="s">
        <v>330</v>
      </c>
      <c r="G169" s="37"/>
      <c r="H169" s="37"/>
      <c r="I169" s="217"/>
      <c r="J169" s="37"/>
      <c r="K169" s="37"/>
      <c r="L169" s="41"/>
      <c r="M169" s="218"/>
      <c r="N169" s="219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128</v>
      </c>
      <c r="AU169" s="14" t="s">
        <v>78</v>
      </c>
    </row>
    <row r="170" s="2" customFormat="1" ht="21.75" customHeight="1">
      <c r="A170" s="35"/>
      <c r="B170" s="36"/>
      <c r="C170" s="202" t="s">
        <v>332</v>
      </c>
      <c r="D170" s="202" t="s">
        <v>122</v>
      </c>
      <c r="E170" s="203" t="s">
        <v>333</v>
      </c>
      <c r="F170" s="204" t="s">
        <v>334</v>
      </c>
      <c r="G170" s="205" t="s">
        <v>125</v>
      </c>
      <c r="H170" s="206">
        <v>100</v>
      </c>
      <c r="I170" s="207"/>
      <c r="J170" s="208">
        <f>ROUND(I170*H170,2)</f>
        <v>0</v>
      </c>
      <c r="K170" s="204" t="s">
        <v>177</v>
      </c>
      <c r="L170" s="41"/>
      <c r="M170" s="209" t="s">
        <v>19</v>
      </c>
      <c r="N170" s="210" t="s">
        <v>42</v>
      </c>
      <c r="O170" s="81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181</v>
      </c>
      <c r="AT170" s="213" t="s">
        <v>122</v>
      </c>
      <c r="AU170" s="213" t="s">
        <v>78</v>
      </c>
      <c r="AY170" s="14" t="s">
        <v>121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78</v>
      </c>
      <c r="BK170" s="214">
        <f>ROUND(I170*H170,2)</f>
        <v>0</v>
      </c>
      <c r="BL170" s="14" t="s">
        <v>181</v>
      </c>
      <c r="BM170" s="213" t="s">
        <v>335</v>
      </c>
    </row>
    <row r="171" s="2" customFormat="1">
      <c r="A171" s="35"/>
      <c r="B171" s="36"/>
      <c r="C171" s="37"/>
      <c r="D171" s="215" t="s">
        <v>128</v>
      </c>
      <c r="E171" s="37"/>
      <c r="F171" s="216" t="s">
        <v>336</v>
      </c>
      <c r="G171" s="37"/>
      <c r="H171" s="37"/>
      <c r="I171" s="217"/>
      <c r="J171" s="37"/>
      <c r="K171" s="37"/>
      <c r="L171" s="41"/>
      <c r="M171" s="218"/>
      <c r="N171" s="219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128</v>
      </c>
      <c r="AU171" s="14" t="s">
        <v>78</v>
      </c>
    </row>
    <row r="172" s="2" customFormat="1" ht="16.5" customHeight="1">
      <c r="A172" s="35"/>
      <c r="B172" s="36"/>
      <c r="C172" s="202" t="s">
        <v>337</v>
      </c>
      <c r="D172" s="202" t="s">
        <v>122</v>
      </c>
      <c r="E172" s="203" t="s">
        <v>338</v>
      </c>
      <c r="F172" s="204" t="s">
        <v>339</v>
      </c>
      <c r="G172" s="205" t="s">
        <v>340</v>
      </c>
      <c r="H172" s="206">
        <v>8</v>
      </c>
      <c r="I172" s="207"/>
      <c r="J172" s="208">
        <f>ROUND(I172*H172,2)</f>
        <v>0</v>
      </c>
      <c r="K172" s="204" t="s">
        <v>177</v>
      </c>
      <c r="L172" s="41"/>
      <c r="M172" s="209" t="s">
        <v>19</v>
      </c>
      <c r="N172" s="210" t="s">
        <v>42</v>
      </c>
      <c r="O172" s="81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181</v>
      </c>
      <c r="AT172" s="213" t="s">
        <v>122</v>
      </c>
      <c r="AU172" s="213" t="s">
        <v>78</v>
      </c>
      <c r="AY172" s="14" t="s">
        <v>121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78</v>
      </c>
      <c r="BK172" s="214">
        <f>ROUND(I172*H172,2)</f>
        <v>0</v>
      </c>
      <c r="BL172" s="14" t="s">
        <v>181</v>
      </c>
      <c r="BM172" s="213" t="s">
        <v>341</v>
      </c>
    </row>
    <row r="173" s="2" customFormat="1">
      <c r="A173" s="35"/>
      <c r="B173" s="36"/>
      <c r="C173" s="37"/>
      <c r="D173" s="215" t="s">
        <v>128</v>
      </c>
      <c r="E173" s="37"/>
      <c r="F173" s="216" t="s">
        <v>342</v>
      </c>
      <c r="G173" s="37"/>
      <c r="H173" s="37"/>
      <c r="I173" s="217"/>
      <c r="J173" s="37"/>
      <c r="K173" s="37"/>
      <c r="L173" s="41"/>
      <c r="M173" s="218"/>
      <c r="N173" s="219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128</v>
      </c>
      <c r="AU173" s="14" t="s">
        <v>78</v>
      </c>
    </row>
    <row r="174" s="2" customFormat="1" ht="16.5" customHeight="1">
      <c r="A174" s="35"/>
      <c r="B174" s="36"/>
      <c r="C174" s="202" t="s">
        <v>343</v>
      </c>
      <c r="D174" s="202" t="s">
        <v>122</v>
      </c>
      <c r="E174" s="203" t="s">
        <v>344</v>
      </c>
      <c r="F174" s="204" t="s">
        <v>345</v>
      </c>
      <c r="G174" s="205" t="s">
        <v>125</v>
      </c>
      <c r="H174" s="206">
        <v>8</v>
      </c>
      <c r="I174" s="207"/>
      <c r="J174" s="208">
        <f>ROUND(I174*H174,2)</f>
        <v>0</v>
      </c>
      <c r="K174" s="204" t="s">
        <v>177</v>
      </c>
      <c r="L174" s="41"/>
      <c r="M174" s="209" t="s">
        <v>19</v>
      </c>
      <c r="N174" s="210" t="s">
        <v>42</v>
      </c>
      <c r="O174" s="81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3" t="s">
        <v>181</v>
      </c>
      <c r="AT174" s="213" t="s">
        <v>122</v>
      </c>
      <c r="AU174" s="213" t="s">
        <v>78</v>
      </c>
      <c r="AY174" s="14" t="s">
        <v>121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78</v>
      </c>
      <c r="BK174" s="214">
        <f>ROUND(I174*H174,2)</f>
        <v>0</v>
      </c>
      <c r="BL174" s="14" t="s">
        <v>181</v>
      </c>
      <c r="BM174" s="213" t="s">
        <v>346</v>
      </c>
    </row>
    <row r="175" s="2" customFormat="1">
      <c r="A175" s="35"/>
      <c r="B175" s="36"/>
      <c r="C175" s="37"/>
      <c r="D175" s="215" t="s">
        <v>128</v>
      </c>
      <c r="E175" s="37"/>
      <c r="F175" s="216" t="s">
        <v>347</v>
      </c>
      <c r="G175" s="37"/>
      <c r="H175" s="37"/>
      <c r="I175" s="217"/>
      <c r="J175" s="37"/>
      <c r="K175" s="37"/>
      <c r="L175" s="41"/>
      <c r="M175" s="218"/>
      <c r="N175" s="219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128</v>
      </c>
      <c r="AU175" s="14" t="s">
        <v>78</v>
      </c>
    </row>
    <row r="176" s="2" customFormat="1" ht="16.5" customHeight="1">
      <c r="A176" s="35"/>
      <c r="B176" s="36"/>
      <c r="C176" s="202" t="s">
        <v>348</v>
      </c>
      <c r="D176" s="202" t="s">
        <v>122</v>
      </c>
      <c r="E176" s="203" t="s">
        <v>349</v>
      </c>
      <c r="F176" s="204" t="s">
        <v>350</v>
      </c>
      <c r="G176" s="205" t="s">
        <v>125</v>
      </c>
      <c r="H176" s="206">
        <v>8</v>
      </c>
      <c r="I176" s="207"/>
      <c r="J176" s="208">
        <f>ROUND(I176*H176,2)</f>
        <v>0</v>
      </c>
      <c r="K176" s="204" t="s">
        <v>177</v>
      </c>
      <c r="L176" s="41"/>
      <c r="M176" s="209" t="s">
        <v>19</v>
      </c>
      <c r="N176" s="210" t="s">
        <v>42</v>
      </c>
      <c r="O176" s="81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181</v>
      </c>
      <c r="AT176" s="213" t="s">
        <v>122</v>
      </c>
      <c r="AU176" s="213" t="s">
        <v>78</v>
      </c>
      <c r="AY176" s="14" t="s">
        <v>121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" t="s">
        <v>78</v>
      </c>
      <c r="BK176" s="214">
        <f>ROUND(I176*H176,2)</f>
        <v>0</v>
      </c>
      <c r="BL176" s="14" t="s">
        <v>181</v>
      </c>
      <c r="BM176" s="213" t="s">
        <v>351</v>
      </c>
    </row>
    <row r="177" s="2" customFormat="1">
      <c r="A177" s="35"/>
      <c r="B177" s="36"/>
      <c r="C177" s="37"/>
      <c r="D177" s="215" t="s">
        <v>128</v>
      </c>
      <c r="E177" s="37"/>
      <c r="F177" s="216" t="s">
        <v>352</v>
      </c>
      <c r="G177" s="37"/>
      <c r="H177" s="37"/>
      <c r="I177" s="217"/>
      <c r="J177" s="37"/>
      <c r="K177" s="37"/>
      <c r="L177" s="41"/>
      <c r="M177" s="218"/>
      <c r="N177" s="219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128</v>
      </c>
      <c r="AU177" s="14" t="s">
        <v>78</v>
      </c>
    </row>
    <row r="178" s="2" customFormat="1" ht="16.5" customHeight="1">
      <c r="A178" s="35"/>
      <c r="B178" s="36"/>
      <c r="C178" s="202" t="s">
        <v>353</v>
      </c>
      <c r="D178" s="202" t="s">
        <v>122</v>
      </c>
      <c r="E178" s="203" t="s">
        <v>354</v>
      </c>
      <c r="F178" s="204" t="s">
        <v>355</v>
      </c>
      <c r="G178" s="205" t="s">
        <v>125</v>
      </c>
      <c r="H178" s="206">
        <v>8</v>
      </c>
      <c r="I178" s="207"/>
      <c r="J178" s="208">
        <f>ROUND(I178*H178,2)</f>
        <v>0</v>
      </c>
      <c r="K178" s="204" t="s">
        <v>177</v>
      </c>
      <c r="L178" s="41"/>
      <c r="M178" s="209" t="s">
        <v>19</v>
      </c>
      <c r="N178" s="210" t="s">
        <v>42</v>
      </c>
      <c r="O178" s="81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3" t="s">
        <v>181</v>
      </c>
      <c r="AT178" s="213" t="s">
        <v>122</v>
      </c>
      <c r="AU178" s="213" t="s">
        <v>78</v>
      </c>
      <c r="AY178" s="14" t="s">
        <v>121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78</v>
      </c>
      <c r="BK178" s="214">
        <f>ROUND(I178*H178,2)</f>
        <v>0</v>
      </c>
      <c r="BL178" s="14" t="s">
        <v>181</v>
      </c>
      <c r="BM178" s="213" t="s">
        <v>356</v>
      </c>
    </row>
    <row r="179" s="2" customFormat="1">
      <c r="A179" s="35"/>
      <c r="B179" s="36"/>
      <c r="C179" s="37"/>
      <c r="D179" s="215" t="s">
        <v>128</v>
      </c>
      <c r="E179" s="37"/>
      <c r="F179" s="216" t="s">
        <v>357</v>
      </c>
      <c r="G179" s="37"/>
      <c r="H179" s="37"/>
      <c r="I179" s="217"/>
      <c r="J179" s="37"/>
      <c r="K179" s="37"/>
      <c r="L179" s="41"/>
      <c r="M179" s="218"/>
      <c r="N179" s="21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128</v>
      </c>
      <c r="AU179" s="14" t="s">
        <v>78</v>
      </c>
    </row>
    <row r="180" s="2" customFormat="1" ht="16.5" customHeight="1">
      <c r="A180" s="35"/>
      <c r="B180" s="36"/>
      <c r="C180" s="202" t="s">
        <v>358</v>
      </c>
      <c r="D180" s="202" t="s">
        <v>122</v>
      </c>
      <c r="E180" s="203" t="s">
        <v>359</v>
      </c>
      <c r="F180" s="204" t="s">
        <v>360</v>
      </c>
      <c r="G180" s="205" t="s">
        <v>125</v>
      </c>
      <c r="H180" s="206">
        <v>8</v>
      </c>
      <c r="I180" s="207"/>
      <c r="J180" s="208">
        <f>ROUND(I180*H180,2)</f>
        <v>0</v>
      </c>
      <c r="K180" s="204" t="s">
        <v>177</v>
      </c>
      <c r="L180" s="41"/>
      <c r="M180" s="209" t="s">
        <v>19</v>
      </c>
      <c r="N180" s="210" t="s">
        <v>42</v>
      </c>
      <c r="O180" s="81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3" t="s">
        <v>181</v>
      </c>
      <c r="AT180" s="213" t="s">
        <v>122</v>
      </c>
      <c r="AU180" s="213" t="s">
        <v>78</v>
      </c>
      <c r="AY180" s="14" t="s">
        <v>121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78</v>
      </c>
      <c r="BK180" s="214">
        <f>ROUND(I180*H180,2)</f>
        <v>0</v>
      </c>
      <c r="BL180" s="14" t="s">
        <v>181</v>
      </c>
      <c r="BM180" s="213" t="s">
        <v>361</v>
      </c>
    </row>
    <row r="181" s="2" customFormat="1">
      <c r="A181" s="35"/>
      <c r="B181" s="36"/>
      <c r="C181" s="37"/>
      <c r="D181" s="215" t="s">
        <v>128</v>
      </c>
      <c r="E181" s="37"/>
      <c r="F181" s="216" t="s">
        <v>362</v>
      </c>
      <c r="G181" s="37"/>
      <c r="H181" s="37"/>
      <c r="I181" s="217"/>
      <c r="J181" s="37"/>
      <c r="K181" s="37"/>
      <c r="L181" s="41"/>
      <c r="M181" s="220"/>
      <c r="N181" s="221"/>
      <c r="O181" s="222"/>
      <c r="P181" s="222"/>
      <c r="Q181" s="222"/>
      <c r="R181" s="222"/>
      <c r="S181" s="222"/>
      <c r="T181" s="22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128</v>
      </c>
      <c r="AU181" s="14" t="s">
        <v>78</v>
      </c>
    </row>
    <row r="182" s="2" customFormat="1" ht="6.96" customHeight="1">
      <c r="A182" s="35"/>
      <c r="B182" s="56"/>
      <c r="C182" s="57"/>
      <c r="D182" s="57"/>
      <c r="E182" s="57"/>
      <c r="F182" s="57"/>
      <c r="G182" s="57"/>
      <c r="H182" s="57"/>
      <c r="I182" s="57"/>
      <c r="J182" s="57"/>
      <c r="K182" s="57"/>
      <c r="L182" s="41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sheet="1" autoFilter="0" formatColumns="0" formatRows="0" objects="1" scenarios="1" spinCount="100000" saltValue="DdKLRyd70sWz3rsIV2GQZpJnFpJOMI2ccxKBeu8YxBBsf5uPJrtMjuS4PQ7apiwcSsAdE/A5mazQUkdXegVjUA==" hashValue="+aKLe324DHNNi3fP/WOaR1Dlls0x+KvM9VH1TQ20Y4TpfG94Euti0aP5i9nYmA+HGTuHQYCOGHTEv92Ik8qZTg==" algorithmName="SHA-512" password="CC35"/>
  <autoFilter ref="C85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2026-2027 -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363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20. 10. 2025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ROUND(J88,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ROUND((SUM(BE88:BE109)),  2)</f>
        <v>0</v>
      </c>
      <c r="G35" s="35"/>
      <c r="H35" s="35"/>
      <c r="I35" s="154">
        <v>0.20999999999999999</v>
      </c>
      <c r="J35" s="153">
        <f>ROUND(((SUM(BE88:BE109))*I35),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ROUND((SUM(BF88:BF109)),  2)</f>
        <v>0</v>
      </c>
      <c r="G36" s="35"/>
      <c r="H36" s="35"/>
      <c r="I36" s="154">
        <v>0.12</v>
      </c>
      <c r="J36" s="153">
        <f>ROUND(((SUM(BF88:BF109))*I36),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ROUND((SUM(BG88:BG109)),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ROUND((SUM(BH88:BH109)),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ROUND((SUM(BI88:BI109)),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2026-2027 -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02.3. - práce a dodávky URS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20. 10. 2025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J88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364</v>
      </c>
      <c r="E64" s="174"/>
      <c r="F64" s="174"/>
      <c r="G64" s="174"/>
      <c r="H64" s="174"/>
      <c r="I64" s="174"/>
      <c r="J64" s="175">
        <f>J95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2" customFormat="1" ht="19.92" customHeight="1">
      <c r="A65" s="12"/>
      <c r="B65" s="234"/>
      <c r="C65" s="122"/>
      <c r="D65" s="235" t="s">
        <v>365</v>
      </c>
      <c r="E65" s="236"/>
      <c r="F65" s="236"/>
      <c r="G65" s="236"/>
      <c r="H65" s="236"/>
      <c r="I65" s="236"/>
      <c r="J65" s="237">
        <f>J96</f>
        <v>0</v>
      </c>
      <c r="K65" s="122"/>
      <c r="L65" s="23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34"/>
      <c r="C66" s="122"/>
      <c r="D66" s="235" t="s">
        <v>366</v>
      </c>
      <c r="E66" s="236"/>
      <c r="F66" s="236"/>
      <c r="G66" s="236"/>
      <c r="H66" s="236"/>
      <c r="I66" s="236"/>
      <c r="J66" s="237">
        <f>J106</f>
        <v>0</v>
      </c>
      <c r="K66" s="122"/>
      <c r="L66" s="23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105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16</v>
      </c>
      <c r="D75" s="37"/>
      <c r="E75" s="37"/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166" t="str">
        <f>E7</f>
        <v>Oprava a revize EZS, EPS, ASHS v obvodu SSZT OŘ UNL 2026-2027 - část 2 - EPS</v>
      </c>
      <c r="F76" s="29"/>
      <c r="G76" s="29"/>
      <c r="H76" s="29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1" customFormat="1" ht="12" customHeight="1">
      <c r="B77" s="18"/>
      <c r="C77" s="29" t="s">
        <v>96</v>
      </c>
      <c r="D77" s="19"/>
      <c r="E77" s="19"/>
      <c r="F77" s="19"/>
      <c r="G77" s="19"/>
      <c r="H77" s="19"/>
      <c r="I77" s="19"/>
      <c r="J77" s="19"/>
      <c r="K77" s="19"/>
      <c r="L77" s="17"/>
    </row>
    <row r="78" s="2" customFormat="1" ht="16.5" customHeight="1">
      <c r="A78" s="35"/>
      <c r="B78" s="36"/>
      <c r="C78" s="37"/>
      <c r="D78" s="37"/>
      <c r="E78" s="166" t="s">
        <v>97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98</v>
      </c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6.5" customHeight="1">
      <c r="A80" s="35"/>
      <c r="B80" s="36"/>
      <c r="C80" s="37"/>
      <c r="D80" s="37"/>
      <c r="E80" s="66" t="str">
        <f>E11</f>
        <v>02.3. - práce a dodávky URS</v>
      </c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21</v>
      </c>
      <c r="D82" s="37"/>
      <c r="E82" s="37"/>
      <c r="F82" s="24" t="str">
        <f>F14</f>
        <v xml:space="preserve"> </v>
      </c>
      <c r="G82" s="37"/>
      <c r="H82" s="37"/>
      <c r="I82" s="29" t="s">
        <v>23</v>
      </c>
      <c r="J82" s="69" t="str">
        <f>IF(J14="","",J14)</f>
        <v>20. 10. 2025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5.15" customHeight="1">
      <c r="A84" s="35"/>
      <c r="B84" s="36"/>
      <c r="C84" s="29" t="s">
        <v>25</v>
      </c>
      <c r="D84" s="37"/>
      <c r="E84" s="37"/>
      <c r="F84" s="24" t="str">
        <f>E17</f>
        <v>Správa železnic, státní organizace</v>
      </c>
      <c r="G84" s="37"/>
      <c r="H84" s="37"/>
      <c r="I84" s="29" t="s">
        <v>31</v>
      </c>
      <c r="J84" s="33" t="str">
        <f>E23</f>
        <v xml:space="preserve"> </v>
      </c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5.15" customHeight="1">
      <c r="A85" s="35"/>
      <c r="B85" s="36"/>
      <c r="C85" s="29" t="s">
        <v>29</v>
      </c>
      <c r="D85" s="37"/>
      <c r="E85" s="37"/>
      <c r="F85" s="24" t="str">
        <f>IF(E20="","",E20)</f>
        <v>Vyplň údaj</v>
      </c>
      <c r="G85" s="37"/>
      <c r="H85" s="37"/>
      <c r="I85" s="29" t="s">
        <v>33</v>
      </c>
      <c r="J85" s="33" t="str">
        <f>E26</f>
        <v>Petr Nožička</v>
      </c>
      <c r="K85" s="37"/>
      <c r="L85" s="14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0.32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4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10" customFormat="1" ht="29.28" customHeight="1">
      <c r="A87" s="177"/>
      <c r="B87" s="178"/>
      <c r="C87" s="179" t="s">
        <v>106</v>
      </c>
      <c r="D87" s="180" t="s">
        <v>56</v>
      </c>
      <c r="E87" s="180" t="s">
        <v>52</v>
      </c>
      <c r="F87" s="180" t="s">
        <v>53</v>
      </c>
      <c r="G87" s="180" t="s">
        <v>107</v>
      </c>
      <c r="H87" s="180" t="s">
        <v>108</v>
      </c>
      <c r="I87" s="180" t="s">
        <v>109</v>
      </c>
      <c r="J87" s="180" t="s">
        <v>102</v>
      </c>
      <c r="K87" s="181" t="s">
        <v>110</v>
      </c>
      <c r="L87" s="182"/>
      <c r="M87" s="89" t="s">
        <v>19</v>
      </c>
      <c r="N87" s="90" t="s">
        <v>41</v>
      </c>
      <c r="O87" s="90" t="s">
        <v>111</v>
      </c>
      <c r="P87" s="90" t="s">
        <v>112</v>
      </c>
      <c r="Q87" s="90" t="s">
        <v>113</v>
      </c>
      <c r="R87" s="90" t="s">
        <v>114</v>
      </c>
      <c r="S87" s="90" t="s">
        <v>115</v>
      </c>
      <c r="T87" s="91" t="s">
        <v>116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5"/>
      <c r="B88" s="36"/>
      <c r="C88" s="96" t="s">
        <v>117</v>
      </c>
      <c r="D88" s="37"/>
      <c r="E88" s="37"/>
      <c r="F88" s="37"/>
      <c r="G88" s="37"/>
      <c r="H88" s="37"/>
      <c r="I88" s="37"/>
      <c r="J88" s="183">
        <f>BK88</f>
        <v>0</v>
      </c>
      <c r="K88" s="37"/>
      <c r="L88" s="41"/>
      <c r="M88" s="92"/>
      <c r="N88" s="184"/>
      <c r="O88" s="93"/>
      <c r="P88" s="185">
        <f>P89+SUM(P90:P95)</f>
        <v>0</v>
      </c>
      <c r="Q88" s="93"/>
      <c r="R88" s="185">
        <f>R89+SUM(R90:R95)</f>
        <v>0.045200000000000004</v>
      </c>
      <c r="S88" s="93"/>
      <c r="T88" s="186">
        <f>T89+SUM(T90:T95)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70</v>
      </c>
      <c r="AU88" s="14" t="s">
        <v>103</v>
      </c>
      <c r="BK88" s="187">
        <f>BK89+SUM(BK90:BK95)</f>
        <v>0</v>
      </c>
    </row>
    <row r="89" s="2" customFormat="1" ht="16.5" customHeight="1">
      <c r="A89" s="35"/>
      <c r="B89" s="36"/>
      <c r="C89" s="224" t="s">
        <v>78</v>
      </c>
      <c r="D89" s="224" t="s">
        <v>174</v>
      </c>
      <c r="E89" s="225" t="s">
        <v>367</v>
      </c>
      <c r="F89" s="226" t="s">
        <v>368</v>
      </c>
      <c r="G89" s="227" t="s">
        <v>125</v>
      </c>
      <c r="H89" s="228">
        <v>8</v>
      </c>
      <c r="I89" s="229"/>
      <c r="J89" s="230">
        <f>ROUND(I89*H89,2)</f>
        <v>0</v>
      </c>
      <c r="K89" s="226" t="s">
        <v>369</v>
      </c>
      <c r="L89" s="231"/>
      <c r="M89" s="232" t="s">
        <v>19</v>
      </c>
      <c r="N89" s="233" t="s">
        <v>42</v>
      </c>
      <c r="O89" s="81"/>
      <c r="P89" s="211">
        <f>O89*H89</f>
        <v>0</v>
      </c>
      <c r="Q89" s="211">
        <v>0.00040000000000000002</v>
      </c>
      <c r="R89" s="211">
        <f>Q89*H89</f>
        <v>0.0032000000000000002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290</v>
      </c>
      <c r="AT89" s="213" t="s">
        <v>174</v>
      </c>
      <c r="AU89" s="213" t="s">
        <v>71</v>
      </c>
      <c r="AY89" s="14" t="s">
        <v>121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78</v>
      </c>
      <c r="BK89" s="214">
        <f>ROUND(I89*H89,2)</f>
        <v>0</v>
      </c>
      <c r="BL89" s="14" t="s">
        <v>226</v>
      </c>
      <c r="BM89" s="213" t="s">
        <v>370</v>
      </c>
    </row>
    <row r="90" s="2" customFormat="1">
      <c r="A90" s="35"/>
      <c r="B90" s="36"/>
      <c r="C90" s="37"/>
      <c r="D90" s="215" t="s">
        <v>128</v>
      </c>
      <c r="E90" s="37"/>
      <c r="F90" s="216" t="s">
        <v>368</v>
      </c>
      <c r="G90" s="37"/>
      <c r="H90" s="37"/>
      <c r="I90" s="217"/>
      <c r="J90" s="37"/>
      <c r="K90" s="37"/>
      <c r="L90" s="41"/>
      <c r="M90" s="218"/>
      <c r="N90" s="21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128</v>
      </c>
      <c r="AU90" s="14" t="s">
        <v>71</v>
      </c>
    </row>
    <row r="91" s="2" customFormat="1" ht="16.5" customHeight="1">
      <c r="A91" s="35"/>
      <c r="B91" s="36"/>
      <c r="C91" s="224" t="s">
        <v>80</v>
      </c>
      <c r="D91" s="224" t="s">
        <v>174</v>
      </c>
      <c r="E91" s="225" t="s">
        <v>371</v>
      </c>
      <c r="F91" s="226" t="s">
        <v>372</v>
      </c>
      <c r="G91" s="227" t="s">
        <v>237</v>
      </c>
      <c r="H91" s="228">
        <v>300</v>
      </c>
      <c r="I91" s="229"/>
      <c r="J91" s="230">
        <f>ROUND(I91*H91,2)</f>
        <v>0</v>
      </c>
      <c r="K91" s="226" t="s">
        <v>369</v>
      </c>
      <c r="L91" s="231"/>
      <c r="M91" s="232" t="s">
        <v>19</v>
      </c>
      <c r="N91" s="233" t="s">
        <v>42</v>
      </c>
      <c r="O91" s="81"/>
      <c r="P91" s="211">
        <f>O91*H91</f>
        <v>0</v>
      </c>
      <c r="Q91" s="211">
        <v>0.00012999999999999999</v>
      </c>
      <c r="R91" s="211">
        <f>Q91*H91</f>
        <v>0.039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290</v>
      </c>
      <c r="AT91" s="213" t="s">
        <v>174</v>
      </c>
      <c r="AU91" s="213" t="s">
        <v>71</v>
      </c>
      <c r="AY91" s="14" t="s">
        <v>121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78</v>
      </c>
      <c r="BK91" s="214">
        <f>ROUND(I91*H91,2)</f>
        <v>0</v>
      </c>
      <c r="BL91" s="14" t="s">
        <v>226</v>
      </c>
      <c r="BM91" s="213" t="s">
        <v>373</v>
      </c>
    </row>
    <row r="92" s="2" customFormat="1">
      <c r="A92" s="35"/>
      <c r="B92" s="36"/>
      <c r="C92" s="37"/>
      <c r="D92" s="215" t="s">
        <v>128</v>
      </c>
      <c r="E92" s="37"/>
      <c r="F92" s="216" t="s">
        <v>372</v>
      </c>
      <c r="G92" s="37"/>
      <c r="H92" s="37"/>
      <c r="I92" s="217"/>
      <c r="J92" s="37"/>
      <c r="K92" s="37"/>
      <c r="L92" s="41"/>
      <c r="M92" s="218"/>
      <c r="N92" s="21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128</v>
      </c>
      <c r="AU92" s="14" t="s">
        <v>71</v>
      </c>
    </row>
    <row r="93" s="2" customFormat="1" ht="16.5" customHeight="1">
      <c r="A93" s="35"/>
      <c r="B93" s="36"/>
      <c r="C93" s="224" t="s">
        <v>134</v>
      </c>
      <c r="D93" s="224" t="s">
        <v>174</v>
      </c>
      <c r="E93" s="225" t="s">
        <v>374</v>
      </c>
      <c r="F93" s="226" t="s">
        <v>375</v>
      </c>
      <c r="G93" s="227" t="s">
        <v>125</v>
      </c>
      <c r="H93" s="228">
        <v>300</v>
      </c>
      <c r="I93" s="229"/>
      <c r="J93" s="230">
        <f>ROUND(I93*H93,2)</f>
        <v>0</v>
      </c>
      <c r="K93" s="226" t="s">
        <v>369</v>
      </c>
      <c r="L93" s="231"/>
      <c r="M93" s="232" t="s">
        <v>19</v>
      </c>
      <c r="N93" s="233" t="s">
        <v>42</v>
      </c>
      <c r="O93" s="81"/>
      <c r="P93" s="211">
        <f>O93*H93</f>
        <v>0</v>
      </c>
      <c r="Q93" s="211">
        <v>1.0000000000000001E-05</v>
      </c>
      <c r="R93" s="211">
        <f>Q93*H93</f>
        <v>0.0030000000000000001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290</v>
      </c>
      <c r="AT93" s="213" t="s">
        <v>174</v>
      </c>
      <c r="AU93" s="213" t="s">
        <v>71</v>
      </c>
      <c r="AY93" s="14" t="s">
        <v>121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226</v>
      </c>
      <c r="BM93" s="213" t="s">
        <v>376</v>
      </c>
    </row>
    <row r="94" s="2" customFormat="1">
      <c r="A94" s="35"/>
      <c r="B94" s="36"/>
      <c r="C94" s="37"/>
      <c r="D94" s="215" t="s">
        <v>128</v>
      </c>
      <c r="E94" s="37"/>
      <c r="F94" s="216" t="s">
        <v>375</v>
      </c>
      <c r="G94" s="37"/>
      <c r="H94" s="37"/>
      <c r="I94" s="217"/>
      <c r="J94" s="37"/>
      <c r="K94" s="37"/>
      <c r="L94" s="41"/>
      <c r="M94" s="218"/>
      <c r="N94" s="21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128</v>
      </c>
      <c r="AU94" s="14" t="s">
        <v>71</v>
      </c>
    </row>
    <row r="95" s="11" customFormat="1" ht="25.92" customHeight="1">
      <c r="A95" s="11"/>
      <c r="B95" s="188"/>
      <c r="C95" s="189"/>
      <c r="D95" s="190" t="s">
        <v>70</v>
      </c>
      <c r="E95" s="191" t="s">
        <v>377</v>
      </c>
      <c r="F95" s="191" t="s">
        <v>378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P96+P106</f>
        <v>0</v>
      </c>
      <c r="Q95" s="196"/>
      <c r="R95" s="197">
        <f>R96+R106</f>
        <v>0</v>
      </c>
      <c r="S95" s="196"/>
      <c r="T95" s="198">
        <f>T96+T106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9" t="s">
        <v>80</v>
      </c>
      <c r="AT95" s="200" t="s">
        <v>70</v>
      </c>
      <c r="AU95" s="200" t="s">
        <v>71</v>
      </c>
      <c r="AY95" s="199" t="s">
        <v>121</v>
      </c>
      <c r="BK95" s="201">
        <f>BK96+BK106</f>
        <v>0</v>
      </c>
    </row>
    <row r="96" s="11" customFormat="1" ht="22.8" customHeight="1">
      <c r="A96" s="11"/>
      <c r="B96" s="188"/>
      <c r="C96" s="189"/>
      <c r="D96" s="190" t="s">
        <v>70</v>
      </c>
      <c r="E96" s="239" t="s">
        <v>379</v>
      </c>
      <c r="F96" s="239" t="s">
        <v>380</v>
      </c>
      <c r="G96" s="189"/>
      <c r="H96" s="189"/>
      <c r="I96" s="192"/>
      <c r="J96" s="240">
        <f>BK96</f>
        <v>0</v>
      </c>
      <c r="K96" s="189"/>
      <c r="L96" s="194"/>
      <c r="M96" s="195"/>
      <c r="N96" s="196"/>
      <c r="O96" s="196"/>
      <c r="P96" s="197">
        <f>SUM(P97:P105)</f>
        <v>0</v>
      </c>
      <c r="Q96" s="196"/>
      <c r="R96" s="197">
        <f>SUM(R97:R105)</f>
        <v>0</v>
      </c>
      <c r="S96" s="196"/>
      <c r="T96" s="198">
        <f>SUM(T97:T105)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9" t="s">
        <v>80</v>
      </c>
      <c r="AT96" s="200" t="s">
        <v>70</v>
      </c>
      <c r="AU96" s="200" t="s">
        <v>78</v>
      </c>
      <c r="AY96" s="199" t="s">
        <v>121</v>
      </c>
      <c r="BK96" s="201">
        <f>SUM(BK97:BK105)</f>
        <v>0</v>
      </c>
    </row>
    <row r="97" s="2" customFormat="1" ht="16.5" customHeight="1">
      <c r="A97" s="35"/>
      <c r="B97" s="36"/>
      <c r="C97" s="202" t="s">
        <v>120</v>
      </c>
      <c r="D97" s="202" t="s">
        <v>122</v>
      </c>
      <c r="E97" s="203" t="s">
        <v>381</v>
      </c>
      <c r="F97" s="204" t="s">
        <v>382</v>
      </c>
      <c r="G97" s="205" t="s">
        <v>237</v>
      </c>
      <c r="H97" s="206">
        <v>300</v>
      </c>
      <c r="I97" s="207"/>
      <c r="J97" s="208">
        <f>ROUND(I97*H97,2)</f>
        <v>0</v>
      </c>
      <c r="K97" s="204" t="s">
        <v>369</v>
      </c>
      <c r="L97" s="41"/>
      <c r="M97" s="209" t="s">
        <v>19</v>
      </c>
      <c r="N97" s="210" t="s">
        <v>42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226</v>
      </c>
      <c r="AT97" s="213" t="s">
        <v>122</v>
      </c>
      <c r="AU97" s="213" t="s">
        <v>80</v>
      </c>
      <c r="AY97" s="14" t="s">
        <v>121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78</v>
      </c>
      <c r="BK97" s="214">
        <f>ROUND(I97*H97,2)</f>
        <v>0</v>
      </c>
      <c r="BL97" s="14" t="s">
        <v>226</v>
      </c>
      <c r="BM97" s="213" t="s">
        <v>383</v>
      </c>
    </row>
    <row r="98" s="2" customFormat="1">
      <c r="A98" s="35"/>
      <c r="B98" s="36"/>
      <c r="C98" s="37"/>
      <c r="D98" s="215" t="s">
        <v>128</v>
      </c>
      <c r="E98" s="37"/>
      <c r="F98" s="216" t="s">
        <v>384</v>
      </c>
      <c r="G98" s="37"/>
      <c r="H98" s="37"/>
      <c r="I98" s="217"/>
      <c r="J98" s="37"/>
      <c r="K98" s="37"/>
      <c r="L98" s="41"/>
      <c r="M98" s="218"/>
      <c r="N98" s="21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128</v>
      </c>
      <c r="AU98" s="14" t="s">
        <v>80</v>
      </c>
    </row>
    <row r="99" s="2" customFormat="1">
      <c r="A99" s="35"/>
      <c r="B99" s="36"/>
      <c r="C99" s="37"/>
      <c r="D99" s="241" t="s">
        <v>385</v>
      </c>
      <c r="E99" s="37"/>
      <c r="F99" s="242" t="s">
        <v>386</v>
      </c>
      <c r="G99" s="37"/>
      <c r="H99" s="37"/>
      <c r="I99" s="217"/>
      <c r="J99" s="37"/>
      <c r="K99" s="37"/>
      <c r="L99" s="41"/>
      <c r="M99" s="218"/>
      <c r="N99" s="21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385</v>
      </c>
      <c r="AU99" s="14" t="s">
        <v>80</v>
      </c>
    </row>
    <row r="100" s="2" customFormat="1" ht="16.5" customHeight="1">
      <c r="A100" s="35"/>
      <c r="B100" s="36"/>
      <c r="C100" s="202" t="s">
        <v>143</v>
      </c>
      <c r="D100" s="202" t="s">
        <v>122</v>
      </c>
      <c r="E100" s="203" t="s">
        <v>387</v>
      </c>
      <c r="F100" s="204" t="s">
        <v>388</v>
      </c>
      <c r="G100" s="205" t="s">
        <v>125</v>
      </c>
      <c r="H100" s="206">
        <v>40</v>
      </c>
      <c r="I100" s="207"/>
      <c r="J100" s="208">
        <f>ROUND(I100*H100,2)</f>
        <v>0</v>
      </c>
      <c r="K100" s="204" t="s">
        <v>369</v>
      </c>
      <c r="L100" s="41"/>
      <c r="M100" s="209" t="s">
        <v>19</v>
      </c>
      <c r="N100" s="210" t="s">
        <v>42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226</v>
      </c>
      <c r="AT100" s="213" t="s">
        <v>122</v>
      </c>
      <c r="AU100" s="213" t="s">
        <v>80</v>
      </c>
      <c r="AY100" s="14" t="s">
        <v>121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78</v>
      </c>
      <c r="BK100" s="214">
        <f>ROUND(I100*H100,2)</f>
        <v>0</v>
      </c>
      <c r="BL100" s="14" t="s">
        <v>226</v>
      </c>
      <c r="BM100" s="213" t="s">
        <v>389</v>
      </c>
    </row>
    <row r="101" s="2" customFormat="1">
      <c r="A101" s="35"/>
      <c r="B101" s="36"/>
      <c r="C101" s="37"/>
      <c r="D101" s="215" t="s">
        <v>128</v>
      </c>
      <c r="E101" s="37"/>
      <c r="F101" s="216" t="s">
        <v>390</v>
      </c>
      <c r="G101" s="37"/>
      <c r="H101" s="37"/>
      <c r="I101" s="217"/>
      <c r="J101" s="37"/>
      <c r="K101" s="37"/>
      <c r="L101" s="41"/>
      <c r="M101" s="218"/>
      <c r="N101" s="21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128</v>
      </c>
      <c r="AU101" s="14" t="s">
        <v>80</v>
      </c>
    </row>
    <row r="102" s="2" customFormat="1">
      <c r="A102" s="35"/>
      <c r="B102" s="36"/>
      <c r="C102" s="37"/>
      <c r="D102" s="241" t="s">
        <v>385</v>
      </c>
      <c r="E102" s="37"/>
      <c r="F102" s="242" t="s">
        <v>391</v>
      </c>
      <c r="G102" s="37"/>
      <c r="H102" s="37"/>
      <c r="I102" s="217"/>
      <c r="J102" s="37"/>
      <c r="K102" s="37"/>
      <c r="L102" s="41"/>
      <c r="M102" s="218"/>
      <c r="N102" s="21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385</v>
      </c>
      <c r="AU102" s="14" t="s">
        <v>80</v>
      </c>
    </row>
    <row r="103" s="2" customFormat="1" ht="16.5" customHeight="1">
      <c r="A103" s="35"/>
      <c r="B103" s="36"/>
      <c r="C103" s="202" t="s">
        <v>148</v>
      </c>
      <c r="D103" s="202" t="s">
        <v>122</v>
      </c>
      <c r="E103" s="203" t="s">
        <v>392</v>
      </c>
      <c r="F103" s="204" t="s">
        <v>393</v>
      </c>
      <c r="G103" s="205" t="s">
        <v>125</v>
      </c>
      <c r="H103" s="206">
        <v>8</v>
      </c>
      <c r="I103" s="207"/>
      <c r="J103" s="208">
        <f>ROUND(I103*H103,2)</f>
        <v>0</v>
      </c>
      <c r="K103" s="204" t="s">
        <v>369</v>
      </c>
      <c r="L103" s="41"/>
      <c r="M103" s="209" t="s">
        <v>19</v>
      </c>
      <c r="N103" s="210" t="s">
        <v>42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226</v>
      </c>
      <c r="AT103" s="213" t="s">
        <v>122</v>
      </c>
      <c r="AU103" s="213" t="s">
        <v>80</v>
      </c>
      <c r="AY103" s="14" t="s">
        <v>121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78</v>
      </c>
      <c r="BK103" s="214">
        <f>ROUND(I103*H103,2)</f>
        <v>0</v>
      </c>
      <c r="BL103" s="14" t="s">
        <v>226</v>
      </c>
      <c r="BM103" s="213" t="s">
        <v>394</v>
      </c>
    </row>
    <row r="104" s="2" customFormat="1">
      <c r="A104" s="35"/>
      <c r="B104" s="36"/>
      <c r="C104" s="37"/>
      <c r="D104" s="215" t="s">
        <v>128</v>
      </c>
      <c r="E104" s="37"/>
      <c r="F104" s="216" t="s">
        <v>395</v>
      </c>
      <c r="G104" s="37"/>
      <c r="H104" s="37"/>
      <c r="I104" s="217"/>
      <c r="J104" s="37"/>
      <c r="K104" s="37"/>
      <c r="L104" s="41"/>
      <c r="M104" s="218"/>
      <c r="N104" s="21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128</v>
      </c>
      <c r="AU104" s="14" t="s">
        <v>80</v>
      </c>
    </row>
    <row r="105" s="2" customFormat="1">
      <c r="A105" s="35"/>
      <c r="B105" s="36"/>
      <c r="C105" s="37"/>
      <c r="D105" s="241" t="s">
        <v>385</v>
      </c>
      <c r="E105" s="37"/>
      <c r="F105" s="242" t="s">
        <v>396</v>
      </c>
      <c r="G105" s="37"/>
      <c r="H105" s="37"/>
      <c r="I105" s="217"/>
      <c r="J105" s="37"/>
      <c r="K105" s="37"/>
      <c r="L105" s="41"/>
      <c r="M105" s="218"/>
      <c r="N105" s="21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385</v>
      </c>
      <c r="AU105" s="14" t="s">
        <v>80</v>
      </c>
    </row>
    <row r="106" s="11" customFormat="1" ht="22.8" customHeight="1">
      <c r="A106" s="11"/>
      <c r="B106" s="188"/>
      <c r="C106" s="189"/>
      <c r="D106" s="190" t="s">
        <v>70</v>
      </c>
      <c r="E106" s="239" t="s">
        <v>397</v>
      </c>
      <c r="F106" s="239" t="s">
        <v>398</v>
      </c>
      <c r="G106" s="189"/>
      <c r="H106" s="189"/>
      <c r="I106" s="192"/>
      <c r="J106" s="240">
        <f>BK106</f>
        <v>0</v>
      </c>
      <c r="K106" s="189"/>
      <c r="L106" s="194"/>
      <c r="M106" s="195"/>
      <c r="N106" s="196"/>
      <c r="O106" s="196"/>
      <c r="P106" s="197">
        <f>SUM(P107:P109)</f>
        <v>0</v>
      </c>
      <c r="Q106" s="196"/>
      <c r="R106" s="197">
        <f>SUM(R107:R109)</f>
        <v>0</v>
      </c>
      <c r="S106" s="196"/>
      <c r="T106" s="198">
        <f>SUM(T107:T109)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99" t="s">
        <v>80</v>
      </c>
      <c r="AT106" s="200" t="s">
        <v>70</v>
      </c>
      <c r="AU106" s="200" t="s">
        <v>78</v>
      </c>
      <c r="AY106" s="199" t="s">
        <v>121</v>
      </c>
      <c r="BK106" s="201">
        <f>SUM(BK107:BK109)</f>
        <v>0</v>
      </c>
    </row>
    <row r="107" s="2" customFormat="1" ht="16.5" customHeight="1">
      <c r="A107" s="35"/>
      <c r="B107" s="36"/>
      <c r="C107" s="202" t="s">
        <v>153</v>
      </c>
      <c r="D107" s="202" t="s">
        <v>122</v>
      </c>
      <c r="E107" s="203" t="s">
        <v>399</v>
      </c>
      <c r="F107" s="204" t="s">
        <v>400</v>
      </c>
      <c r="G107" s="205" t="s">
        <v>125</v>
      </c>
      <c r="H107" s="206">
        <v>300</v>
      </c>
      <c r="I107" s="207"/>
      <c r="J107" s="208">
        <f>ROUND(I107*H107,2)</f>
        <v>0</v>
      </c>
      <c r="K107" s="204" t="s">
        <v>369</v>
      </c>
      <c r="L107" s="41"/>
      <c r="M107" s="209" t="s">
        <v>19</v>
      </c>
      <c r="N107" s="210" t="s">
        <v>42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226</v>
      </c>
      <c r="AT107" s="213" t="s">
        <v>122</v>
      </c>
      <c r="AU107" s="213" t="s">
        <v>80</v>
      </c>
      <c r="AY107" s="14" t="s">
        <v>121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78</v>
      </c>
      <c r="BK107" s="214">
        <f>ROUND(I107*H107,2)</f>
        <v>0</v>
      </c>
      <c r="BL107" s="14" t="s">
        <v>226</v>
      </c>
      <c r="BM107" s="213" t="s">
        <v>401</v>
      </c>
    </row>
    <row r="108" s="2" customFormat="1">
      <c r="A108" s="35"/>
      <c r="B108" s="36"/>
      <c r="C108" s="37"/>
      <c r="D108" s="215" t="s">
        <v>128</v>
      </c>
      <c r="E108" s="37"/>
      <c r="F108" s="216" t="s">
        <v>402</v>
      </c>
      <c r="G108" s="37"/>
      <c r="H108" s="37"/>
      <c r="I108" s="217"/>
      <c r="J108" s="37"/>
      <c r="K108" s="37"/>
      <c r="L108" s="41"/>
      <c r="M108" s="218"/>
      <c r="N108" s="21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128</v>
      </c>
      <c r="AU108" s="14" t="s">
        <v>80</v>
      </c>
    </row>
    <row r="109" s="2" customFormat="1">
      <c r="A109" s="35"/>
      <c r="B109" s="36"/>
      <c r="C109" s="37"/>
      <c r="D109" s="241" t="s">
        <v>385</v>
      </c>
      <c r="E109" s="37"/>
      <c r="F109" s="242" t="s">
        <v>403</v>
      </c>
      <c r="G109" s="37"/>
      <c r="H109" s="37"/>
      <c r="I109" s="217"/>
      <c r="J109" s="37"/>
      <c r="K109" s="37"/>
      <c r="L109" s="41"/>
      <c r="M109" s="220"/>
      <c r="N109" s="221"/>
      <c r="O109" s="222"/>
      <c r="P109" s="222"/>
      <c r="Q109" s="222"/>
      <c r="R109" s="222"/>
      <c r="S109" s="222"/>
      <c r="T109" s="223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385</v>
      </c>
      <c r="AU109" s="14" t="s">
        <v>80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t/k8jWEPgYHy87ORSPL3exnww/1GXIAU+jAbOSthptDQGdSV5onUYhqik1AgFKQol2uHe9qmmAn3vbVv0Z5BjA==" hashValue="HYOVwu5suH3HQSWy8h6pEOZLYsd7bBBlcI23mmiquwEyXRSXSOHSlOMk+P5EQRaJOYmj/Akvp6mMystSLGBIrA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9" r:id="rId1" display="https://podminky.urs.cz/item/CS_URS_2025_01/741110511"/>
    <hyperlink ref="F102" r:id="rId2" display="https://podminky.urs.cz/item/CS_URS_2025_01/741112071"/>
    <hyperlink ref="F105" r:id="rId3" display="https://podminky.urs.cz/item/CS_URS_2025_01/741320101"/>
    <hyperlink ref="F109" r:id="rId4" display="https://podminky.urs.cz/item/CS_URS_2025_01/74211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2026-2027 -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404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20. 10. 2025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ROUND((SUM(BE86:BE90)),  2)</f>
        <v>0</v>
      </c>
      <c r="G35" s="35"/>
      <c r="H35" s="35"/>
      <c r="I35" s="154">
        <v>0.20999999999999999</v>
      </c>
      <c r="J35" s="153">
        <f>ROUND(((SUM(BE86:BE90))*I35),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ROUND((SUM(BF86:BF90)),  2)</f>
        <v>0</v>
      </c>
      <c r="G36" s="35"/>
      <c r="H36" s="35"/>
      <c r="I36" s="154">
        <v>0.12</v>
      </c>
      <c r="J36" s="153">
        <f>ROUND(((SUM(BF86:BF90))*I36),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ROUND((SUM(BG86:BG90)),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ROUND((SUM(BH86:BH90)),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ROUND((SUM(BI86:BI90)),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2026-2027 -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02.4. - VON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20. 10. 2025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405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105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v obvodu SSZT OŘ UNL 2026-2027 - část 2 - EPS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96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97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98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02.4. - VON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20. 10. 2025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106</v>
      </c>
      <c r="D85" s="180" t="s">
        <v>56</v>
      </c>
      <c r="E85" s="180" t="s">
        <v>52</v>
      </c>
      <c r="F85" s="180" t="s">
        <v>53</v>
      </c>
      <c r="G85" s="180" t="s">
        <v>107</v>
      </c>
      <c r="H85" s="180" t="s">
        <v>108</v>
      </c>
      <c r="I85" s="180" t="s">
        <v>109</v>
      </c>
      <c r="J85" s="180" t="s">
        <v>102</v>
      </c>
      <c r="K85" s="181" t="s">
        <v>110</v>
      </c>
      <c r="L85" s="182"/>
      <c r="M85" s="89" t="s">
        <v>19</v>
      </c>
      <c r="N85" s="90" t="s">
        <v>41</v>
      </c>
      <c r="O85" s="90" t="s">
        <v>111</v>
      </c>
      <c r="P85" s="90" t="s">
        <v>112</v>
      </c>
      <c r="Q85" s="90" t="s">
        <v>113</v>
      </c>
      <c r="R85" s="90" t="s">
        <v>114</v>
      </c>
      <c r="S85" s="90" t="s">
        <v>115</v>
      </c>
      <c r="T85" s="91" t="s">
        <v>116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117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103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70</v>
      </c>
      <c r="E87" s="191" t="s">
        <v>406</v>
      </c>
      <c r="F87" s="191" t="s">
        <v>407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SUM(P88:P90)</f>
        <v>0</v>
      </c>
      <c r="Q87" s="196"/>
      <c r="R87" s="197">
        <f>SUM(R88:R90)</f>
        <v>0</v>
      </c>
      <c r="S87" s="196"/>
      <c r="T87" s="198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120</v>
      </c>
      <c r="AT87" s="200" t="s">
        <v>70</v>
      </c>
      <c r="AU87" s="200" t="s">
        <v>71</v>
      </c>
      <c r="AY87" s="199" t="s">
        <v>121</v>
      </c>
      <c r="BK87" s="201">
        <f>SUM(BK88:BK90)</f>
        <v>0</v>
      </c>
    </row>
    <row r="88" s="2" customFormat="1" ht="16.5" customHeight="1">
      <c r="A88" s="35"/>
      <c r="B88" s="36"/>
      <c r="C88" s="202" t="s">
        <v>78</v>
      </c>
      <c r="D88" s="202" t="s">
        <v>122</v>
      </c>
      <c r="E88" s="203" t="s">
        <v>408</v>
      </c>
      <c r="F88" s="204" t="s">
        <v>409</v>
      </c>
      <c r="G88" s="205" t="s">
        <v>410</v>
      </c>
      <c r="H88" s="206">
        <v>200</v>
      </c>
      <c r="I88" s="207"/>
      <c r="J88" s="208">
        <f>ROUND(I88*H88,2)</f>
        <v>0</v>
      </c>
      <c r="K88" s="204" t="s">
        <v>369</v>
      </c>
      <c r="L88" s="41"/>
      <c r="M88" s="209" t="s">
        <v>19</v>
      </c>
      <c r="N88" s="210" t="s">
        <v>42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126</v>
      </c>
      <c r="AT88" s="213" t="s">
        <v>122</v>
      </c>
      <c r="AU88" s="213" t="s">
        <v>78</v>
      </c>
      <c r="AY88" s="14" t="s">
        <v>121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78</v>
      </c>
      <c r="BK88" s="214">
        <f>ROUND(I88*H88,2)</f>
        <v>0</v>
      </c>
      <c r="BL88" s="14" t="s">
        <v>126</v>
      </c>
      <c r="BM88" s="213" t="s">
        <v>411</v>
      </c>
    </row>
    <row r="89" s="2" customFormat="1">
      <c r="A89" s="35"/>
      <c r="B89" s="36"/>
      <c r="C89" s="37"/>
      <c r="D89" s="215" t="s">
        <v>128</v>
      </c>
      <c r="E89" s="37"/>
      <c r="F89" s="216" t="s">
        <v>412</v>
      </c>
      <c r="G89" s="37"/>
      <c r="H89" s="37"/>
      <c r="I89" s="217"/>
      <c r="J89" s="37"/>
      <c r="K89" s="37"/>
      <c r="L89" s="41"/>
      <c r="M89" s="218"/>
      <c r="N89" s="21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128</v>
      </c>
      <c r="AU89" s="14" t="s">
        <v>78</v>
      </c>
    </row>
    <row r="90" s="2" customFormat="1">
      <c r="A90" s="35"/>
      <c r="B90" s="36"/>
      <c r="C90" s="37"/>
      <c r="D90" s="241" t="s">
        <v>385</v>
      </c>
      <c r="E90" s="37"/>
      <c r="F90" s="242" t="s">
        <v>413</v>
      </c>
      <c r="G90" s="37"/>
      <c r="H90" s="37"/>
      <c r="I90" s="217"/>
      <c r="J90" s="37"/>
      <c r="K90" s="37"/>
      <c r="L90" s="41"/>
      <c r="M90" s="220"/>
      <c r="N90" s="221"/>
      <c r="O90" s="222"/>
      <c r="P90" s="222"/>
      <c r="Q90" s="222"/>
      <c r="R90" s="222"/>
      <c r="S90" s="222"/>
      <c r="T90" s="223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385</v>
      </c>
      <c r="AU90" s="14" t="s">
        <v>78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57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1Hj4dkB7j0RBbqljswOTtKD0WR6yOsX+JNqcOysXUM1WPoEvVlQlClKjHqgd8IwnDPZaC2VEl/3FBelgJUtuiw==" hashValue="cJEzPY6xHIt71CTHREeoWsxPWLMm+iikTTSJN53wQXsLRYEAjbbwCaQREp0Oz1b8ST3TZ+GrQssDmqY0KvwCxg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5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2025-10-21T08:52:19Z</dcterms:created>
  <dcterms:modified xsi:type="dcterms:W3CDTF">2025-10-21T08:52:23Z</dcterms:modified>
</cp:coreProperties>
</file>